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date1904="1" showInkAnnotation="0" autoCompressPictures="0"/>
  <bookViews>
    <workbookView xWindow="2280" yWindow="200" windowWidth="35420" windowHeight="21700" tabRatio="500" activeTab="1"/>
  </bookViews>
  <sheets>
    <sheet name="PIOMAS.monthly.Current.v2.1.csv" sheetId="1" r:id="rId1"/>
    <sheet name="Plot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2" i="2" l="1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2" i="2"/>
  <c r="R3" i="2"/>
  <c r="R4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2" i="2"/>
  <c r="B2" i="2"/>
  <c r="C2" i="2"/>
  <c r="H2" i="2"/>
  <c r="I2" i="2"/>
  <c r="B3" i="2"/>
  <c r="C3" i="2"/>
  <c r="H3" i="2"/>
  <c r="I3" i="2"/>
  <c r="B4" i="2"/>
  <c r="C4" i="2"/>
  <c r="H4" i="2"/>
  <c r="I4" i="2"/>
  <c r="B5" i="2"/>
  <c r="C5" i="2"/>
  <c r="H5" i="2"/>
  <c r="I5" i="2"/>
  <c r="B6" i="2"/>
  <c r="C6" i="2"/>
  <c r="H6" i="2"/>
  <c r="I6" i="2"/>
  <c r="B7" i="2"/>
  <c r="C7" i="2"/>
  <c r="H7" i="2"/>
  <c r="I7" i="2"/>
  <c r="B8" i="2"/>
  <c r="C8" i="2"/>
  <c r="H8" i="2"/>
  <c r="I8" i="2"/>
  <c r="B9" i="2"/>
  <c r="C9" i="2"/>
  <c r="H9" i="2"/>
  <c r="I9" i="2"/>
  <c r="B10" i="2"/>
  <c r="C10" i="2"/>
  <c r="H10" i="2"/>
  <c r="I10" i="2"/>
  <c r="B11" i="2"/>
  <c r="C11" i="2"/>
  <c r="H11" i="2"/>
  <c r="I11" i="2"/>
  <c r="B12" i="2"/>
  <c r="C12" i="2"/>
  <c r="H12" i="2"/>
  <c r="I12" i="2"/>
  <c r="B13" i="2"/>
  <c r="C13" i="2"/>
  <c r="H13" i="2"/>
  <c r="I13" i="2"/>
  <c r="B14" i="2"/>
  <c r="C14" i="2"/>
  <c r="H14" i="2"/>
  <c r="I14" i="2"/>
  <c r="B15" i="2"/>
  <c r="C15" i="2"/>
  <c r="H15" i="2"/>
  <c r="I15" i="2"/>
  <c r="B16" i="2"/>
  <c r="C16" i="2"/>
  <c r="H16" i="2"/>
  <c r="I16" i="2"/>
  <c r="B17" i="2"/>
  <c r="C17" i="2"/>
  <c r="H17" i="2"/>
  <c r="I17" i="2"/>
  <c r="B18" i="2"/>
  <c r="C18" i="2"/>
  <c r="H18" i="2"/>
  <c r="I18" i="2"/>
  <c r="B19" i="2"/>
  <c r="C19" i="2"/>
  <c r="H19" i="2"/>
  <c r="I19" i="2"/>
  <c r="B20" i="2"/>
  <c r="C20" i="2"/>
  <c r="H20" i="2"/>
  <c r="I20" i="2"/>
  <c r="B21" i="2"/>
  <c r="C21" i="2"/>
  <c r="H21" i="2"/>
  <c r="I21" i="2"/>
  <c r="B22" i="2"/>
  <c r="C22" i="2"/>
  <c r="H22" i="2"/>
  <c r="I22" i="2"/>
  <c r="B23" i="2"/>
  <c r="C23" i="2"/>
  <c r="H23" i="2"/>
  <c r="I23" i="2"/>
  <c r="B24" i="2"/>
  <c r="C24" i="2"/>
  <c r="H24" i="2"/>
  <c r="I24" i="2"/>
  <c r="B25" i="2"/>
  <c r="C25" i="2"/>
  <c r="H25" i="2"/>
  <c r="I25" i="2"/>
  <c r="B26" i="2"/>
  <c r="C26" i="2"/>
  <c r="H26" i="2"/>
  <c r="I26" i="2"/>
  <c r="B27" i="2"/>
  <c r="C27" i="2"/>
  <c r="H27" i="2"/>
  <c r="I27" i="2"/>
  <c r="B28" i="2"/>
  <c r="C28" i="2"/>
  <c r="H28" i="2"/>
  <c r="I28" i="2"/>
  <c r="B29" i="2"/>
  <c r="C29" i="2"/>
  <c r="H29" i="2"/>
  <c r="I29" i="2"/>
  <c r="B30" i="2"/>
  <c r="C30" i="2"/>
  <c r="H30" i="2"/>
  <c r="I30" i="2"/>
  <c r="B31" i="2"/>
  <c r="C31" i="2"/>
  <c r="H31" i="2"/>
  <c r="I31" i="2"/>
  <c r="B32" i="2"/>
  <c r="C32" i="2"/>
  <c r="H32" i="2"/>
  <c r="I32" i="2"/>
  <c r="B33" i="2"/>
  <c r="C33" i="2"/>
  <c r="H33" i="2"/>
  <c r="I33" i="2"/>
  <c r="B34" i="2"/>
  <c r="C34" i="2"/>
  <c r="H34" i="2"/>
  <c r="I34" i="2"/>
  <c r="B35" i="2"/>
  <c r="C35" i="2"/>
  <c r="H35" i="2"/>
  <c r="I35" i="2"/>
  <c r="B36" i="2"/>
  <c r="C36" i="2"/>
  <c r="H36" i="2"/>
  <c r="I36" i="2"/>
  <c r="B37" i="2"/>
  <c r="C37" i="2"/>
  <c r="H37" i="2"/>
  <c r="I37" i="2"/>
  <c r="B38" i="2"/>
  <c r="C38" i="2"/>
  <c r="H38" i="2"/>
  <c r="I38" i="2"/>
  <c r="B39" i="2"/>
  <c r="C39" i="2"/>
  <c r="H39" i="2"/>
  <c r="I39" i="2"/>
  <c r="B40" i="2"/>
  <c r="C40" i="2"/>
  <c r="H40" i="2"/>
  <c r="I40" i="2"/>
  <c r="B41" i="2"/>
  <c r="C41" i="2"/>
  <c r="H41" i="2"/>
  <c r="I41" i="2"/>
  <c r="B42" i="2"/>
  <c r="C42" i="2"/>
  <c r="H42" i="2"/>
  <c r="I42" i="2"/>
  <c r="B43" i="2"/>
  <c r="C43" i="2"/>
  <c r="H43" i="2"/>
  <c r="I43" i="2"/>
  <c r="B44" i="2"/>
  <c r="C44" i="2"/>
  <c r="H44" i="2"/>
  <c r="I44" i="2"/>
  <c r="B45" i="2"/>
  <c r="C45" i="2"/>
  <c r="H45" i="2"/>
  <c r="I45" i="2"/>
  <c r="B46" i="2"/>
  <c r="C46" i="2"/>
  <c r="H46" i="2"/>
  <c r="I46" i="2"/>
  <c r="B47" i="2"/>
  <c r="C47" i="2"/>
  <c r="H47" i="2"/>
  <c r="I47" i="2"/>
  <c r="B48" i="2"/>
  <c r="C48" i="2"/>
  <c r="H48" i="2"/>
  <c r="I48" i="2"/>
  <c r="B49" i="2"/>
  <c r="C49" i="2"/>
  <c r="H49" i="2"/>
  <c r="I49" i="2"/>
  <c r="B50" i="2"/>
  <c r="C50" i="2"/>
  <c r="H50" i="2"/>
  <c r="I50" i="2"/>
  <c r="B51" i="2"/>
  <c r="C51" i="2"/>
  <c r="H51" i="2"/>
  <c r="I51" i="2"/>
  <c r="B52" i="2"/>
  <c r="C52" i="2"/>
  <c r="H52" i="2"/>
  <c r="I52" i="2"/>
  <c r="B53" i="2"/>
  <c r="C53" i="2"/>
  <c r="H53" i="2"/>
  <c r="I53" i="2"/>
  <c r="B54" i="2"/>
  <c r="C54" i="2"/>
  <c r="H54" i="2"/>
  <c r="I54" i="2"/>
  <c r="B55" i="2"/>
  <c r="C55" i="2"/>
  <c r="H55" i="2"/>
  <c r="I55" i="2"/>
  <c r="B56" i="2"/>
  <c r="C56" i="2"/>
  <c r="H56" i="2"/>
  <c r="I56" i="2"/>
  <c r="B57" i="2"/>
  <c r="C57" i="2"/>
  <c r="H57" i="2"/>
  <c r="I57" i="2"/>
  <c r="B58" i="2"/>
  <c r="C58" i="2"/>
  <c r="H58" i="2"/>
  <c r="I58" i="2"/>
  <c r="B59" i="2"/>
  <c r="C59" i="2"/>
  <c r="H59" i="2"/>
  <c r="I59" i="2"/>
  <c r="B60" i="2"/>
  <c r="C60" i="2"/>
  <c r="H60" i="2"/>
  <c r="I60" i="2"/>
  <c r="B61" i="2"/>
  <c r="C61" i="2"/>
  <c r="H61" i="2"/>
  <c r="I61" i="2"/>
  <c r="C62" i="2"/>
  <c r="H62" i="2"/>
  <c r="I62" i="2"/>
  <c r="C63" i="2"/>
  <c r="H63" i="2"/>
  <c r="I63" i="2"/>
  <c r="C64" i="2"/>
  <c r="H64" i="2"/>
  <c r="I64" i="2"/>
  <c r="C65" i="2"/>
  <c r="H65" i="2"/>
  <c r="I65" i="2"/>
  <c r="C66" i="2"/>
  <c r="H66" i="2"/>
  <c r="I66" i="2"/>
  <c r="C67" i="2"/>
  <c r="H67" i="2"/>
  <c r="I67" i="2"/>
  <c r="C68" i="2"/>
  <c r="H68" i="2"/>
  <c r="I68" i="2"/>
  <c r="C69" i="2"/>
  <c r="H69" i="2"/>
  <c r="I69" i="2"/>
  <c r="C70" i="2"/>
  <c r="H70" i="2"/>
  <c r="I70" i="2"/>
  <c r="C71" i="2"/>
  <c r="H71" i="2"/>
  <c r="I71" i="2"/>
  <c r="C72" i="2"/>
  <c r="H72" i="2"/>
  <c r="I72" i="2"/>
  <c r="C73" i="2"/>
  <c r="H73" i="2"/>
  <c r="I73" i="2"/>
  <c r="C74" i="2"/>
  <c r="H74" i="2"/>
  <c r="I74" i="2"/>
  <c r="C75" i="2"/>
  <c r="H75" i="2"/>
  <c r="I75" i="2"/>
  <c r="C76" i="2"/>
  <c r="H76" i="2"/>
  <c r="I76" i="2"/>
  <c r="C77" i="2"/>
  <c r="H77" i="2"/>
  <c r="I77" i="2"/>
  <c r="C78" i="2"/>
  <c r="H78" i="2"/>
  <c r="I78" i="2"/>
  <c r="C79" i="2"/>
  <c r="H79" i="2"/>
  <c r="I79" i="2"/>
  <c r="C80" i="2"/>
  <c r="H80" i="2"/>
  <c r="I80" i="2"/>
  <c r="C81" i="2"/>
  <c r="H81" i="2"/>
  <c r="I81" i="2"/>
  <c r="C82" i="2"/>
  <c r="H82" i="2"/>
  <c r="I82" i="2"/>
  <c r="C83" i="2"/>
  <c r="H83" i="2"/>
  <c r="I83" i="2"/>
  <c r="C84" i="2"/>
  <c r="H84" i="2"/>
  <c r="I84" i="2"/>
  <c r="C85" i="2"/>
  <c r="H85" i="2"/>
  <c r="I85" i="2"/>
  <c r="C86" i="2"/>
  <c r="H86" i="2"/>
  <c r="I86" i="2"/>
  <c r="C87" i="2"/>
  <c r="H87" i="2"/>
  <c r="I87" i="2"/>
  <c r="C88" i="2"/>
  <c r="H88" i="2"/>
  <c r="I88" i="2"/>
  <c r="C89" i="2"/>
  <c r="H89" i="2"/>
  <c r="I89" i="2"/>
  <c r="C90" i="2"/>
  <c r="H90" i="2"/>
  <c r="I90" i="2"/>
  <c r="C91" i="2"/>
  <c r="H91" i="2"/>
  <c r="I91" i="2"/>
  <c r="C92" i="2"/>
  <c r="H92" i="2"/>
  <c r="I92" i="2"/>
  <c r="C93" i="2"/>
  <c r="H93" i="2"/>
  <c r="I93" i="2"/>
  <c r="C94" i="2"/>
  <c r="H94" i="2"/>
  <c r="I94" i="2"/>
  <c r="C95" i="2"/>
  <c r="H95" i="2"/>
  <c r="I95" i="2"/>
  <c r="C96" i="2"/>
  <c r="H96" i="2"/>
  <c r="I96" i="2"/>
  <c r="C97" i="2"/>
  <c r="H97" i="2"/>
  <c r="I97" i="2"/>
  <c r="C98" i="2"/>
  <c r="H98" i="2"/>
  <c r="I98" i="2"/>
  <c r="C99" i="2"/>
  <c r="H99" i="2"/>
  <c r="I99" i="2"/>
  <c r="C100" i="2"/>
  <c r="H100" i="2"/>
  <c r="I100" i="2"/>
  <c r="C101" i="2"/>
  <c r="H101" i="2"/>
  <c r="I101" i="2"/>
  <c r="C102" i="2"/>
  <c r="H102" i="2"/>
  <c r="I102" i="2"/>
  <c r="C103" i="2"/>
  <c r="H103" i="2"/>
  <c r="I103" i="2"/>
  <c r="C104" i="2"/>
  <c r="H104" i="2"/>
  <c r="I104" i="2"/>
  <c r="C105" i="2"/>
  <c r="H105" i="2"/>
  <c r="I105" i="2"/>
  <c r="C106" i="2"/>
  <c r="H106" i="2"/>
  <c r="I106" i="2"/>
  <c r="C107" i="2"/>
  <c r="H107" i="2"/>
  <c r="I107" i="2"/>
  <c r="C108" i="2"/>
  <c r="H108" i="2"/>
  <c r="I108" i="2"/>
  <c r="C109" i="2"/>
  <c r="H109" i="2"/>
  <c r="I109" i="2"/>
  <c r="C110" i="2"/>
  <c r="H110" i="2"/>
  <c r="I110" i="2"/>
  <c r="C111" i="2"/>
  <c r="H111" i="2"/>
  <c r="I111" i="2"/>
  <c r="C112" i="2"/>
  <c r="H112" i="2"/>
  <c r="I112" i="2"/>
  <c r="C113" i="2"/>
  <c r="H113" i="2"/>
  <c r="I113" i="2"/>
  <c r="C114" i="2"/>
  <c r="H114" i="2"/>
  <c r="I114" i="2"/>
  <c r="C115" i="2"/>
  <c r="H115" i="2"/>
  <c r="I115" i="2"/>
  <c r="C116" i="2"/>
  <c r="H116" i="2"/>
  <c r="I116" i="2"/>
  <c r="C117" i="2"/>
  <c r="H117" i="2"/>
  <c r="I117" i="2"/>
  <c r="C118" i="2"/>
  <c r="H118" i="2"/>
  <c r="I118" i="2"/>
  <c r="C119" i="2"/>
  <c r="H119" i="2"/>
  <c r="I119" i="2"/>
  <c r="C120" i="2"/>
  <c r="H120" i="2"/>
  <c r="I120" i="2"/>
  <c r="C121" i="2"/>
  <c r="H121" i="2"/>
  <c r="I121" i="2"/>
  <c r="C122" i="2"/>
  <c r="H122" i="2"/>
  <c r="I122" i="2"/>
  <c r="C123" i="2"/>
  <c r="H123" i="2"/>
  <c r="I123" i="2"/>
  <c r="C124" i="2"/>
  <c r="H124" i="2"/>
  <c r="I124" i="2"/>
  <c r="C125" i="2"/>
  <c r="H125" i="2"/>
  <c r="I125" i="2"/>
  <c r="C126" i="2"/>
  <c r="H126" i="2"/>
  <c r="I126" i="2"/>
  <c r="C127" i="2"/>
  <c r="H127" i="2"/>
  <c r="I127" i="2"/>
  <c r="C128" i="2"/>
  <c r="H128" i="2"/>
  <c r="I128" i="2"/>
  <c r="C129" i="2"/>
  <c r="H129" i="2"/>
  <c r="I129" i="2"/>
  <c r="C130" i="2"/>
  <c r="H130" i="2"/>
  <c r="I130" i="2"/>
  <c r="C131" i="2"/>
  <c r="H131" i="2"/>
  <c r="I131" i="2"/>
  <c r="C132" i="2"/>
  <c r="H132" i="2"/>
  <c r="I132" i="2"/>
  <c r="C133" i="2"/>
  <c r="H133" i="2"/>
  <c r="I133" i="2"/>
  <c r="C134" i="2"/>
  <c r="H134" i="2"/>
  <c r="I134" i="2"/>
  <c r="C135" i="2"/>
  <c r="H135" i="2"/>
  <c r="I135" i="2"/>
  <c r="C136" i="2"/>
  <c r="H136" i="2"/>
  <c r="I136" i="2"/>
  <c r="C137" i="2"/>
  <c r="H137" i="2"/>
  <c r="I137" i="2"/>
  <c r="C138" i="2"/>
  <c r="H138" i="2"/>
  <c r="I138" i="2"/>
  <c r="C139" i="2"/>
  <c r="H139" i="2"/>
  <c r="I139" i="2"/>
  <c r="C140" i="2"/>
  <c r="H140" i="2"/>
  <c r="I140" i="2"/>
  <c r="C141" i="2"/>
  <c r="H141" i="2"/>
  <c r="I141" i="2"/>
  <c r="C142" i="2"/>
  <c r="H142" i="2"/>
  <c r="I142" i="2"/>
  <c r="C143" i="2"/>
  <c r="H143" i="2"/>
  <c r="I143" i="2"/>
  <c r="C144" i="2"/>
  <c r="H144" i="2"/>
  <c r="I144" i="2"/>
  <c r="C145" i="2"/>
  <c r="H145" i="2"/>
  <c r="I145" i="2"/>
  <c r="C146" i="2"/>
  <c r="H146" i="2"/>
  <c r="I146" i="2"/>
  <c r="C147" i="2"/>
  <c r="H147" i="2"/>
  <c r="I147" i="2"/>
  <c r="C148" i="2"/>
  <c r="H148" i="2"/>
  <c r="I148" i="2"/>
  <c r="C149" i="2"/>
  <c r="H149" i="2"/>
  <c r="I149" i="2"/>
  <c r="C150" i="2"/>
  <c r="H150" i="2"/>
  <c r="I150" i="2"/>
  <c r="C151" i="2"/>
  <c r="H151" i="2"/>
  <c r="I151" i="2"/>
  <c r="C152" i="2"/>
  <c r="H152" i="2"/>
  <c r="I152" i="2"/>
  <c r="C153" i="2"/>
  <c r="H153" i="2"/>
  <c r="I153" i="2"/>
  <c r="C154" i="2"/>
  <c r="H154" i="2"/>
  <c r="I154" i="2"/>
  <c r="C155" i="2"/>
  <c r="H155" i="2"/>
  <c r="I155" i="2"/>
  <c r="C156" i="2"/>
  <c r="H156" i="2"/>
  <c r="I156" i="2"/>
  <c r="C157" i="2"/>
  <c r="H157" i="2"/>
  <c r="I157" i="2"/>
  <c r="C158" i="2"/>
  <c r="H158" i="2"/>
  <c r="I158" i="2"/>
  <c r="C159" i="2"/>
  <c r="H159" i="2"/>
  <c r="I159" i="2"/>
  <c r="C160" i="2"/>
  <c r="H160" i="2"/>
  <c r="I160" i="2"/>
  <c r="C161" i="2"/>
  <c r="H161" i="2"/>
  <c r="I161" i="2"/>
  <c r="C162" i="2"/>
  <c r="H162" i="2"/>
  <c r="I162" i="2"/>
  <c r="C163" i="2"/>
  <c r="H163" i="2"/>
  <c r="I163" i="2"/>
  <c r="C164" i="2"/>
  <c r="H164" i="2"/>
  <c r="I164" i="2"/>
  <c r="C165" i="2"/>
  <c r="H165" i="2"/>
  <c r="I165" i="2"/>
  <c r="C166" i="2"/>
  <c r="H166" i="2"/>
  <c r="I166" i="2"/>
  <c r="C167" i="2"/>
  <c r="H167" i="2"/>
  <c r="I167" i="2"/>
  <c r="C168" i="2"/>
  <c r="H168" i="2"/>
  <c r="I168" i="2"/>
  <c r="C169" i="2"/>
  <c r="H169" i="2"/>
  <c r="I169" i="2"/>
  <c r="C170" i="2"/>
  <c r="H170" i="2"/>
  <c r="I170" i="2"/>
  <c r="C171" i="2"/>
  <c r="H171" i="2"/>
  <c r="I171" i="2"/>
  <c r="C172" i="2"/>
  <c r="H172" i="2"/>
  <c r="I172" i="2"/>
  <c r="C173" i="2"/>
  <c r="H173" i="2"/>
  <c r="I173" i="2"/>
  <c r="C174" i="2"/>
  <c r="H174" i="2"/>
  <c r="I174" i="2"/>
  <c r="C175" i="2"/>
  <c r="H175" i="2"/>
  <c r="I175" i="2"/>
  <c r="C176" i="2"/>
  <c r="H176" i="2"/>
  <c r="I176" i="2"/>
  <c r="C177" i="2"/>
  <c r="H177" i="2"/>
  <c r="I177" i="2"/>
  <c r="C178" i="2"/>
  <c r="H178" i="2"/>
  <c r="I178" i="2"/>
  <c r="C179" i="2"/>
  <c r="H179" i="2"/>
  <c r="I179" i="2"/>
  <c r="C180" i="2"/>
  <c r="H180" i="2"/>
  <c r="I180" i="2"/>
  <c r="C181" i="2"/>
  <c r="H181" i="2"/>
  <c r="I181" i="2"/>
  <c r="C182" i="2"/>
  <c r="H182" i="2"/>
  <c r="I182" i="2"/>
  <c r="C183" i="2"/>
  <c r="H183" i="2"/>
  <c r="I183" i="2"/>
  <c r="C184" i="2"/>
  <c r="H184" i="2"/>
  <c r="I184" i="2"/>
  <c r="C185" i="2"/>
  <c r="H185" i="2"/>
  <c r="I185" i="2"/>
  <c r="C186" i="2"/>
  <c r="H186" i="2"/>
  <c r="I186" i="2"/>
  <c r="C187" i="2"/>
  <c r="H187" i="2"/>
  <c r="I187" i="2"/>
  <c r="C188" i="2"/>
  <c r="H188" i="2"/>
  <c r="I188" i="2"/>
  <c r="C189" i="2"/>
  <c r="H189" i="2"/>
  <c r="I189" i="2"/>
  <c r="C190" i="2"/>
  <c r="H190" i="2"/>
  <c r="I190" i="2"/>
  <c r="C191" i="2"/>
  <c r="H191" i="2"/>
  <c r="I191" i="2"/>
  <c r="C192" i="2"/>
  <c r="H192" i="2"/>
  <c r="I192" i="2"/>
  <c r="C193" i="2"/>
  <c r="H193" i="2"/>
  <c r="I193" i="2"/>
  <c r="C194" i="2"/>
  <c r="H194" i="2"/>
  <c r="I194" i="2"/>
  <c r="C195" i="2"/>
  <c r="H195" i="2"/>
  <c r="I195" i="2"/>
  <c r="C196" i="2"/>
  <c r="H196" i="2"/>
  <c r="I196" i="2"/>
  <c r="C197" i="2"/>
  <c r="H197" i="2"/>
  <c r="I197" i="2"/>
  <c r="C198" i="2"/>
  <c r="H198" i="2"/>
  <c r="I198" i="2"/>
  <c r="C199" i="2"/>
  <c r="H199" i="2"/>
  <c r="I199" i="2"/>
  <c r="C200" i="2"/>
  <c r="H200" i="2"/>
  <c r="I200" i="2"/>
  <c r="C201" i="2"/>
  <c r="H201" i="2"/>
  <c r="I201" i="2"/>
  <c r="C202" i="2"/>
  <c r="H202" i="2"/>
  <c r="I202" i="2"/>
  <c r="C203" i="2"/>
  <c r="H203" i="2"/>
  <c r="I203" i="2"/>
  <c r="C204" i="2"/>
  <c r="H204" i="2"/>
  <c r="I204" i="2"/>
  <c r="C205" i="2"/>
  <c r="H205" i="2"/>
  <c r="I205" i="2"/>
  <c r="C206" i="2"/>
  <c r="H206" i="2"/>
  <c r="I206" i="2"/>
  <c r="C207" i="2"/>
  <c r="H207" i="2"/>
  <c r="I207" i="2"/>
  <c r="C208" i="2"/>
  <c r="H208" i="2"/>
  <c r="I208" i="2"/>
  <c r="C209" i="2"/>
  <c r="H209" i="2"/>
  <c r="I209" i="2"/>
  <c r="C210" i="2"/>
  <c r="H210" i="2"/>
  <c r="I210" i="2"/>
  <c r="C211" i="2"/>
  <c r="H211" i="2"/>
  <c r="I211" i="2"/>
  <c r="C212" i="2"/>
  <c r="H212" i="2"/>
  <c r="I212" i="2"/>
  <c r="C213" i="2"/>
  <c r="H213" i="2"/>
  <c r="I213" i="2"/>
  <c r="C214" i="2"/>
  <c r="H214" i="2"/>
  <c r="I214" i="2"/>
  <c r="C215" i="2"/>
  <c r="H215" i="2"/>
  <c r="I215" i="2"/>
  <c r="C216" i="2"/>
  <c r="H216" i="2"/>
  <c r="I216" i="2"/>
  <c r="C217" i="2"/>
  <c r="H217" i="2"/>
  <c r="I217" i="2"/>
  <c r="C218" i="2"/>
  <c r="H218" i="2"/>
  <c r="I218" i="2"/>
  <c r="C219" i="2"/>
  <c r="H219" i="2"/>
  <c r="I219" i="2"/>
  <c r="C220" i="2"/>
  <c r="H220" i="2"/>
  <c r="I220" i="2"/>
  <c r="C221" i="2"/>
  <c r="H221" i="2"/>
  <c r="I221" i="2"/>
  <c r="C222" i="2"/>
  <c r="H222" i="2"/>
  <c r="I222" i="2"/>
  <c r="C223" i="2"/>
  <c r="H223" i="2"/>
  <c r="I223" i="2"/>
  <c r="C224" i="2"/>
  <c r="H224" i="2"/>
  <c r="I224" i="2"/>
  <c r="C225" i="2"/>
  <c r="H225" i="2"/>
  <c r="I225" i="2"/>
  <c r="C226" i="2"/>
  <c r="H226" i="2"/>
  <c r="I226" i="2"/>
  <c r="C227" i="2"/>
  <c r="H227" i="2"/>
  <c r="I227" i="2"/>
  <c r="C228" i="2"/>
  <c r="H228" i="2"/>
  <c r="I228" i="2"/>
  <c r="C229" i="2"/>
  <c r="H229" i="2"/>
  <c r="I229" i="2"/>
  <c r="C230" i="2"/>
  <c r="H230" i="2"/>
  <c r="I230" i="2"/>
  <c r="C231" i="2"/>
  <c r="H231" i="2"/>
  <c r="I231" i="2"/>
  <c r="C232" i="2"/>
  <c r="H232" i="2"/>
  <c r="I232" i="2"/>
  <c r="C233" i="2"/>
  <c r="H233" i="2"/>
  <c r="I233" i="2"/>
  <c r="C234" i="2"/>
  <c r="H234" i="2"/>
  <c r="I234" i="2"/>
  <c r="C235" i="2"/>
  <c r="H235" i="2"/>
  <c r="I235" i="2"/>
  <c r="C236" i="2"/>
  <c r="H236" i="2"/>
  <c r="I236" i="2"/>
  <c r="C237" i="2"/>
  <c r="H237" i="2"/>
  <c r="I237" i="2"/>
  <c r="C238" i="2"/>
  <c r="H238" i="2"/>
  <c r="I238" i="2"/>
  <c r="C239" i="2"/>
  <c r="H239" i="2"/>
  <c r="I239" i="2"/>
  <c r="C240" i="2"/>
  <c r="H240" i="2"/>
  <c r="I240" i="2"/>
  <c r="C241" i="2"/>
  <c r="H241" i="2"/>
  <c r="I241" i="2"/>
  <c r="C242" i="2"/>
  <c r="H242" i="2"/>
  <c r="I242" i="2"/>
  <c r="C243" i="2"/>
  <c r="H243" i="2"/>
  <c r="I243" i="2"/>
  <c r="C244" i="2"/>
  <c r="H244" i="2"/>
  <c r="I244" i="2"/>
  <c r="C245" i="2"/>
  <c r="H245" i="2"/>
  <c r="I245" i="2"/>
  <c r="C246" i="2"/>
  <c r="H246" i="2"/>
  <c r="I246" i="2"/>
  <c r="C247" i="2"/>
  <c r="H247" i="2"/>
  <c r="I247" i="2"/>
  <c r="C248" i="2"/>
  <c r="H248" i="2"/>
  <c r="I248" i="2"/>
  <c r="C249" i="2"/>
  <c r="H249" i="2"/>
  <c r="I249" i="2"/>
  <c r="C250" i="2"/>
  <c r="H250" i="2"/>
  <c r="I250" i="2"/>
  <c r="C251" i="2"/>
  <c r="H251" i="2"/>
  <c r="I251" i="2"/>
  <c r="C252" i="2"/>
  <c r="H252" i="2"/>
  <c r="I252" i="2"/>
  <c r="C253" i="2"/>
  <c r="H253" i="2"/>
  <c r="I253" i="2"/>
  <c r="C254" i="2"/>
  <c r="H254" i="2"/>
  <c r="I254" i="2"/>
  <c r="C255" i="2"/>
  <c r="H255" i="2"/>
  <c r="I255" i="2"/>
  <c r="C256" i="2"/>
  <c r="H256" i="2"/>
  <c r="I256" i="2"/>
  <c r="C257" i="2"/>
  <c r="H257" i="2"/>
  <c r="I257" i="2"/>
  <c r="C258" i="2"/>
  <c r="H258" i="2"/>
  <c r="I258" i="2"/>
  <c r="C259" i="2"/>
  <c r="H259" i="2"/>
  <c r="I259" i="2"/>
  <c r="C260" i="2"/>
  <c r="H260" i="2"/>
  <c r="I260" i="2"/>
  <c r="C261" i="2"/>
  <c r="H261" i="2"/>
  <c r="I261" i="2"/>
  <c r="C262" i="2"/>
  <c r="H262" i="2"/>
  <c r="I262" i="2"/>
  <c r="C263" i="2"/>
  <c r="H263" i="2"/>
  <c r="I263" i="2"/>
  <c r="C264" i="2"/>
  <c r="H264" i="2"/>
  <c r="I264" i="2"/>
  <c r="C265" i="2"/>
  <c r="H265" i="2"/>
  <c r="I265" i="2"/>
  <c r="C266" i="2"/>
  <c r="H266" i="2"/>
  <c r="I266" i="2"/>
  <c r="C267" i="2"/>
  <c r="H267" i="2"/>
  <c r="I267" i="2"/>
  <c r="C268" i="2"/>
  <c r="H268" i="2"/>
  <c r="I268" i="2"/>
  <c r="C269" i="2"/>
  <c r="H269" i="2"/>
  <c r="I269" i="2"/>
  <c r="C270" i="2"/>
  <c r="H270" i="2"/>
  <c r="I270" i="2"/>
  <c r="C271" i="2"/>
  <c r="H271" i="2"/>
  <c r="I271" i="2"/>
  <c r="C272" i="2"/>
  <c r="H272" i="2"/>
  <c r="I272" i="2"/>
  <c r="C273" i="2"/>
  <c r="H273" i="2"/>
  <c r="I273" i="2"/>
  <c r="C274" i="2"/>
  <c r="H274" i="2"/>
  <c r="I274" i="2"/>
  <c r="C275" i="2"/>
  <c r="H275" i="2"/>
  <c r="I275" i="2"/>
  <c r="C276" i="2"/>
  <c r="H276" i="2"/>
  <c r="I276" i="2"/>
  <c r="C277" i="2"/>
  <c r="H277" i="2"/>
  <c r="I277" i="2"/>
  <c r="C278" i="2"/>
  <c r="H278" i="2"/>
  <c r="I278" i="2"/>
  <c r="C279" i="2"/>
  <c r="H279" i="2"/>
  <c r="I279" i="2"/>
  <c r="C280" i="2"/>
  <c r="H280" i="2"/>
  <c r="I280" i="2"/>
  <c r="C281" i="2"/>
  <c r="H281" i="2"/>
  <c r="I281" i="2"/>
  <c r="C282" i="2"/>
  <c r="H282" i="2"/>
  <c r="I282" i="2"/>
  <c r="C283" i="2"/>
  <c r="H283" i="2"/>
  <c r="I283" i="2"/>
  <c r="C284" i="2"/>
  <c r="H284" i="2"/>
  <c r="I284" i="2"/>
  <c r="C285" i="2"/>
  <c r="H285" i="2"/>
  <c r="I285" i="2"/>
  <c r="C286" i="2"/>
  <c r="H286" i="2"/>
  <c r="I286" i="2"/>
  <c r="C287" i="2"/>
  <c r="H287" i="2"/>
  <c r="I287" i="2"/>
  <c r="C288" i="2"/>
  <c r="H288" i="2"/>
  <c r="I288" i="2"/>
  <c r="C289" i="2"/>
  <c r="H289" i="2"/>
  <c r="I289" i="2"/>
  <c r="C290" i="2"/>
  <c r="H290" i="2"/>
  <c r="I290" i="2"/>
  <c r="C291" i="2"/>
  <c r="H291" i="2"/>
  <c r="I291" i="2"/>
  <c r="C292" i="2"/>
  <c r="H292" i="2"/>
  <c r="I292" i="2"/>
  <c r="C293" i="2"/>
  <c r="H293" i="2"/>
  <c r="I293" i="2"/>
  <c r="C294" i="2"/>
  <c r="H294" i="2"/>
  <c r="I294" i="2"/>
  <c r="C295" i="2"/>
  <c r="H295" i="2"/>
  <c r="I295" i="2"/>
  <c r="C296" i="2"/>
  <c r="H296" i="2"/>
  <c r="I296" i="2"/>
  <c r="C297" i="2"/>
  <c r="H297" i="2"/>
  <c r="I297" i="2"/>
  <c r="C298" i="2"/>
  <c r="H298" i="2"/>
  <c r="I298" i="2"/>
  <c r="C299" i="2"/>
  <c r="H299" i="2"/>
  <c r="I299" i="2"/>
  <c r="C300" i="2"/>
  <c r="H300" i="2"/>
  <c r="I300" i="2"/>
  <c r="C301" i="2"/>
  <c r="H301" i="2"/>
  <c r="I301" i="2"/>
  <c r="C302" i="2"/>
  <c r="H302" i="2"/>
  <c r="I302" i="2"/>
  <c r="C303" i="2"/>
  <c r="H303" i="2"/>
  <c r="I303" i="2"/>
  <c r="C304" i="2"/>
  <c r="H304" i="2"/>
  <c r="I304" i="2"/>
  <c r="C305" i="2"/>
  <c r="H305" i="2"/>
  <c r="I305" i="2"/>
  <c r="C306" i="2"/>
  <c r="H306" i="2"/>
  <c r="I306" i="2"/>
  <c r="C307" i="2"/>
  <c r="H307" i="2"/>
  <c r="I307" i="2"/>
  <c r="C308" i="2"/>
  <c r="H308" i="2"/>
  <c r="I308" i="2"/>
  <c r="C309" i="2"/>
  <c r="H309" i="2"/>
  <c r="I309" i="2"/>
  <c r="C310" i="2"/>
  <c r="H310" i="2"/>
  <c r="I310" i="2"/>
  <c r="C311" i="2"/>
  <c r="H311" i="2"/>
  <c r="I311" i="2"/>
  <c r="C312" i="2"/>
  <c r="H312" i="2"/>
  <c r="I312" i="2"/>
  <c r="C313" i="2"/>
  <c r="H313" i="2"/>
  <c r="I313" i="2"/>
  <c r="C314" i="2"/>
  <c r="H314" i="2"/>
  <c r="I314" i="2"/>
  <c r="C315" i="2"/>
  <c r="H315" i="2"/>
  <c r="I315" i="2"/>
  <c r="C316" i="2"/>
  <c r="H316" i="2"/>
  <c r="I316" i="2"/>
  <c r="C317" i="2"/>
  <c r="H317" i="2"/>
  <c r="I317" i="2"/>
  <c r="C318" i="2"/>
  <c r="H318" i="2"/>
  <c r="I318" i="2"/>
  <c r="C319" i="2"/>
  <c r="H319" i="2"/>
  <c r="I319" i="2"/>
  <c r="C320" i="2"/>
  <c r="H320" i="2"/>
  <c r="I320" i="2"/>
  <c r="C321" i="2"/>
  <c r="H321" i="2"/>
  <c r="I321" i="2"/>
  <c r="C322" i="2"/>
  <c r="H322" i="2"/>
  <c r="I322" i="2"/>
  <c r="C323" i="2"/>
  <c r="H323" i="2"/>
  <c r="I323" i="2"/>
  <c r="C324" i="2"/>
  <c r="H324" i="2"/>
  <c r="I324" i="2"/>
  <c r="C325" i="2"/>
  <c r="H325" i="2"/>
  <c r="I325" i="2"/>
  <c r="C326" i="2"/>
  <c r="H326" i="2"/>
  <c r="I326" i="2"/>
  <c r="C327" i="2"/>
  <c r="H327" i="2"/>
  <c r="I327" i="2"/>
  <c r="C328" i="2"/>
  <c r="H328" i="2"/>
  <c r="I328" i="2"/>
  <c r="C329" i="2"/>
  <c r="H329" i="2"/>
  <c r="I329" i="2"/>
  <c r="C330" i="2"/>
  <c r="H330" i="2"/>
  <c r="I330" i="2"/>
  <c r="C331" i="2"/>
  <c r="H331" i="2"/>
  <c r="I331" i="2"/>
  <c r="C332" i="2"/>
  <c r="H332" i="2"/>
  <c r="I332" i="2"/>
  <c r="C333" i="2"/>
  <c r="H333" i="2"/>
  <c r="I333" i="2"/>
  <c r="C334" i="2"/>
  <c r="H334" i="2"/>
  <c r="I334" i="2"/>
  <c r="C335" i="2"/>
  <c r="H335" i="2"/>
  <c r="I335" i="2"/>
  <c r="C336" i="2"/>
  <c r="H336" i="2"/>
  <c r="I336" i="2"/>
  <c r="C337" i="2"/>
  <c r="H337" i="2"/>
  <c r="I337" i="2"/>
  <c r="C338" i="2"/>
  <c r="H338" i="2"/>
  <c r="I338" i="2"/>
  <c r="C339" i="2"/>
  <c r="H339" i="2"/>
  <c r="I339" i="2"/>
  <c r="C340" i="2"/>
  <c r="H340" i="2"/>
  <c r="I340" i="2"/>
  <c r="C341" i="2"/>
  <c r="H341" i="2"/>
  <c r="I341" i="2"/>
  <c r="C342" i="2"/>
  <c r="H342" i="2"/>
  <c r="I342" i="2"/>
  <c r="C343" i="2"/>
  <c r="H343" i="2"/>
  <c r="I343" i="2"/>
  <c r="C344" i="2"/>
  <c r="H344" i="2"/>
  <c r="I344" i="2"/>
  <c r="C345" i="2"/>
  <c r="H345" i="2"/>
  <c r="I345" i="2"/>
  <c r="C346" i="2"/>
  <c r="H346" i="2"/>
  <c r="I346" i="2"/>
  <c r="C347" i="2"/>
  <c r="H347" i="2"/>
  <c r="I347" i="2"/>
  <c r="C348" i="2"/>
  <c r="H348" i="2"/>
  <c r="I348" i="2"/>
  <c r="C349" i="2"/>
  <c r="H349" i="2"/>
  <c r="I349" i="2"/>
  <c r="C350" i="2"/>
  <c r="H350" i="2"/>
  <c r="I350" i="2"/>
  <c r="C351" i="2"/>
  <c r="H351" i="2"/>
  <c r="I351" i="2"/>
  <c r="C352" i="2"/>
  <c r="H352" i="2"/>
  <c r="I352" i="2"/>
  <c r="C353" i="2"/>
  <c r="H353" i="2"/>
  <c r="I353" i="2"/>
  <c r="C354" i="2"/>
  <c r="H354" i="2"/>
  <c r="I354" i="2"/>
  <c r="C355" i="2"/>
  <c r="H355" i="2"/>
  <c r="I355" i="2"/>
  <c r="C356" i="2"/>
  <c r="H356" i="2"/>
  <c r="I356" i="2"/>
  <c r="C357" i="2"/>
  <c r="H357" i="2"/>
  <c r="I357" i="2"/>
  <c r="C358" i="2"/>
  <c r="H358" i="2"/>
  <c r="I358" i="2"/>
  <c r="C359" i="2"/>
  <c r="H359" i="2"/>
  <c r="I359" i="2"/>
  <c r="C360" i="2"/>
  <c r="H360" i="2"/>
  <c r="I360" i="2"/>
  <c r="C361" i="2"/>
  <c r="H361" i="2"/>
  <c r="I361" i="2"/>
  <c r="C362" i="2"/>
  <c r="H362" i="2"/>
  <c r="I362" i="2"/>
  <c r="C363" i="2"/>
  <c r="H363" i="2"/>
  <c r="I363" i="2"/>
  <c r="C364" i="2"/>
  <c r="H364" i="2"/>
  <c r="I364" i="2"/>
  <c r="C365" i="2"/>
  <c r="H365" i="2"/>
  <c r="I365" i="2"/>
  <c r="C366" i="2"/>
  <c r="H366" i="2"/>
  <c r="I366" i="2"/>
  <c r="C367" i="2"/>
  <c r="H367" i="2"/>
  <c r="I367" i="2"/>
  <c r="C368" i="2"/>
  <c r="H368" i="2"/>
  <c r="I368" i="2"/>
  <c r="C369" i="2"/>
  <c r="H369" i="2"/>
  <c r="I369" i="2"/>
  <c r="C370" i="2"/>
  <c r="H370" i="2"/>
  <c r="I370" i="2"/>
  <c r="C371" i="2"/>
  <c r="H371" i="2"/>
  <c r="I371" i="2"/>
  <c r="C372" i="2"/>
  <c r="H372" i="2"/>
  <c r="I372" i="2"/>
  <c r="C373" i="2"/>
  <c r="H373" i="2"/>
  <c r="I373" i="2"/>
  <c r="C374" i="2"/>
  <c r="H374" i="2"/>
  <c r="I374" i="2"/>
  <c r="C375" i="2"/>
  <c r="H375" i="2"/>
  <c r="I375" i="2"/>
  <c r="C376" i="2"/>
  <c r="H376" i="2"/>
  <c r="I376" i="2"/>
  <c r="C377" i="2"/>
  <c r="H377" i="2"/>
  <c r="I377" i="2"/>
  <c r="C378" i="2"/>
  <c r="H378" i="2"/>
  <c r="I378" i="2"/>
  <c r="C379" i="2"/>
  <c r="H379" i="2"/>
  <c r="I379" i="2"/>
  <c r="C380" i="2"/>
  <c r="H380" i="2"/>
  <c r="I380" i="2"/>
  <c r="C381" i="2"/>
  <c r="H381" i="2"/>
  <c r="I381" i="2"/>
  <c r="C382" i="2"/>
  <c r="H382" i="2"/>
  <c r="I382" i="2"/>
  <c r="C383" i="2"/>
  <c r="H383" i="2"/>
  <c r="I383" i="2"/>
  <c r="C384" i="2"/>
  <c r="H384" i="2"/>
  <c r="I384" i="2"/>
  <c r="C385" i="2"/>
  <c r="H385" i="2"/>
  <c r="I385" i="2"/>
  <c r="C386" i="2"/>
  <c r="H386" i="2"/>
  <c r="I386" i="2"/>
  <c r="C387" i="2"/>
  <c r="H387" i="2"/>
  <c r="I387" i="2"/>
  <c r="C388" i="2"/>
  <c r="H388" i="2"/>
  <c r="I388" i="2"/>
  <c r="C389" i="2"/>
  <c r="H389" i="2"/>
  <c r="I389" i="2"/>
  <c r="C390" i="2"/>
  <c r="H390" i="2"/>
  <c r="I390" i="2"/>
  <c r="C391" i="2"/>
  <c r="H391" i="2"/>
  <c r="I391" i="2"/>
  <c r="C392" i="2"/>
  <c r="H392" i="2"/>
  <c r="I392" i="2"/>
  <c r="C393" i="2"/>
  <c r="H393" i="2"/>
  <c r="I393" i="2"/>
  <c r="C394" i="2"/>
  <c r="H394" i="2"/>
  <c r="I394" i="2"/>
  <c r="C395" i="2"/>
  <c r="H395" i="2"/>
  <c r="I395" i="2"/>
  <c r="C396" i="2"/>
  <c r="H396" i="2"/>
  <c r="I396" i="2"/>
  <c r="C397" i="2"/>
  <c r="H397" i="2"/>
  <c r="I397" i="2"/>
  <c r="C398" i="2"/>
  <c r="H398" i="2"/>
  <c r="I398" i="2"/>
  <c r="C399" i="2"/>
  <c r="H399" i="2"/>
  <c r="I399" i="2"/>
  <c r="C400" i="2"/>
  <c r="H400" i="2"/>
  <c r="I400" i="2"/>
  <c r="C401" i="2"/>
  <c r="H401" i="2"/>
  <c r="I401" i="2"/>
  <c r="C402" i="2"/>
  <c r="H402" i="2"/>
  <c r="I402" i="2"/>
  <c r="C403" i="2"/>
  <c r="H403" i="2"/>
  <c r="I403" i="2"/>
  <c r="C404" i="2"/>
  <c r="H404" i="2"/>
  <c r="I404" i="2"/>
  <c r="C405" i="2"/>
  <c r="H405" i="2"/>
  <c r="I405" i="2"/>
  <c r="C406" i="2"/>
  <c r="H406" i="2"/>
  <c r="I406" i="2"/>
  <c r="C407" i="2"/>
  <c r="H407" i="2"/>
  <c r="I407" i="2"/>
  <c r="C408" i="2"/>
  <c r="H408" i="2"/>
  <c r="I408" i="2"/>
  <c r="C409" i="2"/>
  <c r="H409" i="2"/>
  <c r="I409" i="2"/>
  <c r="C410" i="2"/>
  <c r="H410" i="2"/>
  <c r="I410" i="2"/>
  <c r="C411" i="2"/>
  <c r="H411" i="2"/>
  <c r="I411" i="2"/>
  <c r="C412" i="2"/>
  <c r="H412" i="2"/>
  <c r="I412" i="2"/>
  <c r="C413" i="2"/>
  <c r="H413" i="2"/>
  <c r="I413" i="2"/>
  <c r="C414" i="2"/>
  <c r="H414" i="2"/>
  <c r="I414" i="2"/>
  <c r="C415" i="2"/>
  <c r="H415" i="2"/>
  <c r="I415" i="2"/>
  <c r="C416" i="2"/>
  <c r="H416" i="2"/>
  <c r="I416" i="2"/>
  <c r="C417" i="2"/>
  <c r="H417" i="2"/>
  <c r="I417" i="2"/>
  <c r="C418" i="2"/>
  <c r="H418" i="2"/>
  <c r="I418" i="2"/>
  <c r="C419" i="2"/>
  <c r="H419" i="2"/>
  <c r="I419" i="2"/>
  <c r="C420" i="2"/>
  <c r="H420" i="2"/>
  <c r="I420" i="2"/>
  <c r="C421" i="2"/>
  <c r="H421" i="2"/>
  <c r="I421" i="2"/>
  <c r="C422" i="2"/>
  <c r="H422" i="2"/>
  <c r="I422" i="2"/>
  <c r="C423" i="2"/>
  <c r="H423" i="2"/>
  <c r="I423" i="2"/>
  <c r="C424" i="2"/>
  <c r="H424" i="2"/>
  <c r="I424" i="2"/>
  <c r="C425" i="2"/>
  <c r="H425" i="2"/>
  <c r="I425" i="2"/>
  <c r="C426" i="2"/>
  <c r="H426" i="2"/>
  <c r="I426" i="2"/>
  <c r="C427" i="2"/>
  <c r="H427" i="2"/>
  <c r="I427" i="2"/>
  <c r="C428" i="2"/>
  <c r="H428" i="2"/>
  <c r="I428" i="2"/>
  <c r="C429" i="2"/>
  <c r="H429" i="2"/>
  <c r="I429" i="2"/>
  <c r="C430" i="2"/>
  <c r="H430" i="2"/>
  <c r="I430" i="2"/>
  <c r="C431" i="2"/>
  <c r="H431" i="2"/>
  <c r="I431" i="2"/>
  <c r="C432" i="2"/>
  <c r="H432" i="2"/>
  <c r="I432" i="2"/>
  <c r="C433" i="2"/>
  <c r="H433" i="2"/>
  <c r="I433" i="2"/>
  <c r="C434" i="2"/>
  <c r="H434" i="2"/>
  <c r="I434" i="2"/>
  <c r="C435" i="2"/>
  <c r="H435" i="2"/>
  <c r="I435" i="2"/>
  <c r="C436" i="2"/>
  <c r="H436" i="2"/>
  <c r="I436" i="2"/>
  <c r="C437" i="2"/>
  <c r="H437" i="2"/>
  <c r="I437" i="2"/>
  <c r="C438" i="2"/>
  <c r="H438" i="2"/>
  <c r="I438" i="2"/>
  <c r="C439" i="2"/>
  <c r="H439" i="2"/>
  <c r="I439" i="2"/>
  <c r="C440" i="2"/>
  <c r="H440" i="2"/>
  <c r="I440" i="2"/>
  <c r="C441" i="2"/>
  <c r="H441" i="2"/>
  <c r="I441" i="2"/>
  <c r="C442" i="2"/>
  <c r="H442" i="2"/>
  <c r="I442" i="2"/>
  <c r="C443" i="2"/>
  <c r="H443" i="2"/>
  <c r="I443" i="2"/>
  <c r="C444" i="2"/>
  <c r="H444" i="2"/>
  <c r="I444" i="2"/>
  <c r="C445" i="2"/>
  <c r="H445" i="2"/>
  <c r="I445" i="2"/>
  <c r="C446" i="2"/>
  <c r="H446" i="2"/>
  <c r="I446" i="2"/>
  <c r="C447" i="2"/>
  <c r="H447" i="2"/>
  <c r="I447" i="2"/>
  <c r="C448" i="2"/>
  <c r="H448" i="2"/>
  <c r="I448" i="2"/>
  <c r="C449" i="2"/>
  <c r="H449" i="2"/>
  <c r="I449" i="2"/>
  <c r="C450" i="2"/>
  <c r="H450" i="2"/>
  <c r="I450" i="2"/>
  <c r="C451" i="2"/>
  <c r="H451" i="2"/>
  <c r="I451" i="2"/>
  <c r="C452" i="2"/>
  <c r="H452" i="2"/>
  <c r="I452" i="2"/>
  <c r="C453" i="2"/>
  <c r="H453" i="2"/>
  <c r="I453" i="2"/>
  <c r="C454" i="2"/>
  <c r="H454" i="2"/>
  <c r="I454" i="2"/>
  <c r="C455" i="2"/>
  <c r="H455" i="2"/>
  <c r="I455" i="2"/>
  <c r="C456" i="2"/>
  <c r="H456" i="2"/>
  <c r="I456" i="2"/>
  <c r="C457" i="2"/>
  <c r="H457" i="2"/>
  <c r="I457" i="2"/>
  <c r="C458" i="2"/>
  <c r="H458" i="2"/>
  <c r="I458" i="2"/>
  <c r="C459" i="2"/>
  <c r="H459" i="2"/>
  <c r="I459" i="2"/>
  <c r="C460" i="2"/>
  <c r="H460" i="2"/>
  <c r="I460" i="2"/>
  <c r="C461" i="2"/>
  <c r="H461" i="2"/>
  <c r="I461" i="2"/>
  <c r="C462" i="2"/>
  <c r="H462" i="2"/>
  <c r="I462" i="2"/>
  <c r="C463" i="2"/>
  <c r="H463" i="2"/>
  <c r="I463" i="2"/>
  <c r="C464" i="2"/>
  <c r="H464" i="2"/>
  <c r="I464" i="2"/>
  <c r="C465" i="2"/>
  <c r="H465" i="2"/>
  <c r="I465" i="2"/>
  <c r="C466" i="2"/>
  <c r="H466" i="2"/>
  <c r="I466" i="2"/>
  <c r="C467" i="2"/>
  <c r="H467" i="2"/>
  <c r="I467" i="2"/>
  <c r="C468" i="2"/>
  <c r="H468" i="2"/>
  <c r="I468" i="2"/>
  <c r="C469" i="2"/>
  <c r="H469" i="2"/>
  <c r="I469" i="2"/>
  <c r="C470" i="2"/>
  <c r="H470" i="2"/>
  <c r="I470" i="2"/>
  <c r="C471" i="2"/>
  <c r="H471" i="2"/>
  <c r="I471" i="2"/>
  <c r="C472" i="2"/>
  <c r="H472" i="2"/>
  <c r="I472" i="2"/>
  <c r="C473" i="2"/>
  <c r="H473" i="2"/>
  <c r="I473" i="2"/>
  <c r="C474" i="2"/>
  <c r="H474" i="2"/>
  <c r="I474" i="2"/>
  <c r="C475" i="2"/>
  <c r="H475" i="2"/>
  <c r="I475" i="2"/>
  <c r="C476" i="2"/>
  <c r="H476" i="2"/>
  <c r="I476" i="2"/>
  <c r="C477" i="2"/>
  <c r="H477" i="2"/>
  <c r="I477" i="2"/>
  <c r="C478" i="2"/>
  <c r="H478" i="2"/>
  <c r="I478" i="2"/>
  <c r="C479" i="2"/>
  <c r="H479" i="2"/>
  <c r="I479" i="2"/>
  <c r="C480" i="2"/>
  <c r="H480" i="2"/>
  <c r="I480" i="2"/>
  <c r="C481" i="2"/>
  <c r="H481" i="2"/>
  <c r="I481" i="2"/>
  <c r="C482" i="2"/>
  <c r="H482" i="2"/>
  <c r="I482" i="2"/>
  <c r="C483" i="2"/>
  <c r="H483" i="2"/>
  <c r="I483" i="2"/>
  <c r="C484" i="2"/>
  <c r="H484" i="2"/>
  <c r="I484" i="2"/>
  <c r="C485" i="2"/>
  <c r="H485" i="2"/>
  <c r="I485" i="2"/>
  <c r="C486" i="2"/>
  <c r="H486" i="2"/>
  <c r="I486" i="2"/>
  <c r="C487" i="2"/>
  <c r="H487" i="2"/>
  <c r="I487" i="2"/>
  <c r="C488" i="2"/>
  <c r="H488" i="2"/>
  <c r="I488" i="2"/>
  <c r="C489" i="2"/>
  <c r="H489" i="2"/>
  <c r="I489" i="2"/>
  <c r="C490" i="2"/>
  <c r="H490" i="2"/>
  <c r="I490" i="2"/>
  <c r="C491" i="2"/>
  <c r="H491" i="2"/>
  <c r="I491" i="2"/>
  <c r="C492" i="2"/>
  <c r="H492" i="2"/>
  <c r="I492" i="2"/>
  <c r="C493" i="2"/>
  <c r="H493" i="2"/>
  <c r="I493" i="2"/>
  <c r="C494" i="2"/>
  <c r="H494" i="2"/>
  <c r="I494" i="2"/>
  <c r="C495" i="2"/>
  <c r="H495" i="2"/>
  <c r="I495" i="2"/>
  <c r="C496" i="2"/>
  <c r="H496" i="2"/>
  <c r="I496" i="2"/>
  <c r="C497" i="2"/>
  <c r="H497" i="2"/>
  <c r="I497" i="2"/>
  <c r="C498" i="2"/>
  <c r="H498" i="2"/>
  <c r="I498" i="2"/>
  <c r="C499" i="2"/>
  <c r="H499" i="2"/>
  <c r="I499" i="2"/>
  <c r="C500" i="2"/>
  <c r="H500" i="2"/>
  <c r="I500" i="2"/>
  <c r="C501" i="2"/>
  <c r="H501" i="2"/>
  <c r="I501" i="2"/>
  <c r="C502" i="2"/>
  <c r="H502" i="2"/>
  <c r="I502" i="2"/>
  <c r="C503" i="2"/>
  <c r="H503" i="2"/>
  <c r="I503" i="2"/>
  <c r="C504" i="2"/>
  <c r="H504" i="2"/>
  <c r="I504" i="2"/>
  <c r="C505" i="2"/>
  <c r="H505" i="2"/>
  <c r="I505" i="2"/>
  <c r="C506" i="2"/>
  <c r="H506" i="2"/>
  <c r="I506" i="2"/>
  <c r="C507" i="2"/>
  <c r="H507" i="2"/>
  <c r="I507" i="2"/>
  <c r="C508" i="2"/>
  <c r="H508" i="2"/>
  <c r="I508" i="2"/>
  <c r="C509" i="2"/>
  <c r="H509" i="2"/>
  <c r="I509" i="2"/>
  <c r="C510" i="2"/>
  <c r="H510" i="2"/>
  <c r="I510" i="2"/>
  <c r="C511" i="2"/>
  <c r="H511" i="2"/>
  <c r="I511" i="2"/>
  <c r="C512" i="2"/>
  <c r="H512" i="2"/>
  <c r="I512" i="2"/>
  <c r="C513" i="2"/>
  <c r="H513" i="2"/>
  <c r="I513" i="2"/>
  <c r="C514" i="2"/>
  <c r="H514" i="2"/>
  <c r="I514" i="2"/>
  <c r="C515" i="2"/>
  <c r="H515" i="2"/>
  <c r="I515" i="2"/>
  <c r="C516" i="2"/>
  <c r="H516" i="2"/>
  <c r="I516" i="2"/>
  <c r="C517" i="2"/>
  <c r="H517" i="2"/>
  <c r="I517" i="2"/>
  <c r="C518" i="2"/>
  <c r="H518" i="2"/>
  <c r="I518" i="2"/>
  <c r="T2" i="2"/>
  <c r="V3" i="2"/>
  <c r="M3" i="2"/>
  <c r="C48" i="1"/>
  <c r="D48" i="1"/>
  <c r="E48" i="1"/>
  <c r="F48" i="1"/>
  <c r="G48" i="1"/>
  <c r="H48" i="1"/>
  <c r="I48" i="1"/>
  <c r="J48" i="1"/>
  <c r="K48" i="1"/>
  <c r="L48" i="1"/>
  <c r="M48" i="1"/>
  <c r="B48" i="1"/>
  <c r="R9" i="2"/>
  <c r="L8" i="2"/>
</calcChain>
</file>

<file path=xl/sharedStrings.xml><?xml version="1.0" encoding="utf-8"?>
<sst xmlns="http://schemas.openxmlformats.org/spreadsheetml/2006/main" count="36" uniqueCount="35">
  <si>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</si>
  <si>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</si>
  <si>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</si>
  <si>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</si>
  <si>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</si>
  <si>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</si>
  <si>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</si>
  <si>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</si>
  <si>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</si>
  <si>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</si>
  <si>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</si>
  <si>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</si>
  <si>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</si>
  <si>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Month/Year</t>
  </si>
  <si>
    <t>Volume (x1000km^3)</t>
  </si>
  <si>
    <t>Anomaly (x1000km^3)</t>
  </si>
  <si>
    <t>1000km^3/day</t>
  </si>
  <si>
    <t>1000km^3/decade</t>
  </si>
  <si>
    <t>R^2 = 0.89138</t>
  </si>
  <si>
    <t>Cosine Fit</t>
  </si>
  <si>
    <t>Cosine fit parameters</t>
  </si>
  <si>
    <t>Avg 1979-2021</t>
  </si>
  <si>
    <t>Excel linear regression slope</t>
  </si>
  <si>
    <t>pi()</t>
  </si>
  <si>
    <t>days</t>
  </si>
  <si>
    <t>phase 0</t>
  </si>
  <si>
    <t>half-period</t>
  </si>
  <si>
    <t>radian factor</t>
  </si>
  <si>
    <t>Err</t>
  </si>
  <si>
    <t>Err^2</t>
  </si>
  <si>
    <t>Magnitude</t>
  </si>
  <si>
    <t>R^2</t>
  </si>
  <si>
    <t>Offset</t>
  </si>
  <si>
    <t>y = -0.00082x + 28.867</t>
  </si>
  <si>
    <t>Linear 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</si>
</sst>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00"/>
    <numFmt numFmtId="165" formatCode="0.0000"/>
    <numFmt numFmtId="166" formatCode="0.0"/>
    <numFmt numFmtId="167" formatCode="_-* #,##0_-;\-* #,##0_-;_-* &quot;-&quot;??_-;_-@_-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82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167" fontId="0" fillId="0" borderId="0" xfId="1" applyNumberFormat="1" applyFont="1"/>
    <xf numFmtId="43" fontId="0" fillId="0" borderId="0" xfId="1" applyNumberFormat="1" applyFont="1"/>
    <xf numFmtId="164" fontId="2" fillId="0" borderId="0" xfId="0" applyNumberFormat="1" applyFont="1" applyAlignment="1">
      <alignment horizontal="center" vertical="center" wrapText="1"/>
    </xf>
    <xf numFmtId="165" fontId="0" fillId="0" borderId="0" xfId="1" applyNumberFormat="1" applyFont="1"/>
  </cellXfs>
  <cellStyles count="182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99062807891638"/>
          <c:y val="0.0841145749638438"/>
          <c:w val="0.8823337685536"/>
          <c:h val="0.800643809829894"/>
        </c:manualLayout>
      </c:layout>
      <c:scatterChart>
        <c:scatterStyle val="lineMarker"/>
        <c:varyColors val="0"/>
        <c:ser>
          <c:idx val="0"/>
          <c:order val="0"/>
          <c:tx>
            <c:strRef>
              <c:f>Plot!$C$1</c:f>
              <c:strCache>
                <c:ptCount val="1"/>
                <c:pt idx="0">
                  <c:v>Anomaly (x1000km^3)</c:v>
                </c:pt>
              </c:strCache>
            </c:strRef>
          </c:tx>
          <c:spPr>
            <a:ln w="317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Plot!$A$2:$A$518</c:f>
              <c:numCache>
                <c:formatCode>m/d/yy</c:formatCode>
                <c:ptCount val="517"/>
                <c:pt idx="0">
                  <c:v>27394.0</c:v>
                </c:pt>
                <c:pt idx="1">
                  <c:v>27425.0</c:v>
                </c:pt>
                <c:pt idx="2">
                  <c:v>27453.0</c:v>
                </c:pt>
                <c:pt idx="3">
                  <c:v>27484.0</c:v>
                </c:pt>
                <c:pt idx="4">
                  <c:v>27514.0</c:v>
                </c:pt>
                <c:pt idx="5">
                  <c:v>27545.0</c:v>
                </c:pt>
                <c:pt idx="6">
                  <c:v>27575.0</c:v>
                </c:pt>
                <c:pt idx="7">
                  <c:v>27606.0</c:v>
                </c:pt>
                <c:pt idx="8">
                  <c:v>27637.0</c:v>
                </c:pt>
                <c:pt idx="9">
                  <c:v>27667.0</c:v>
                </c:pt>
                <c:pt idx="10">
                  <c:v>27698.0</c:v>
                </c:pt>
                <c:pt idx="11">
                  <c:v>27728.0</c:v>
                </c:pt>
                <c:pt idx="12">
                  <c:v>27759.0</c:v>
                </c:pt>
                <c:pt idx="13">
                  <c:v>27790.0</c:v>
                </c:pt>
                <c:pt idx="14">
                  <c:v>27819.0</c:v>
                </c:pt>
                <c:pt idx="15">
                  <c:v>27850.0</c:v>
                </c:pt>
                <c:pt idx="16">
                  <c:v>27880.0</c:v>
                </c:pt>
                <c:pt idx="17">
                  <c:v>27911.0</c:v>
                </c:pt>
                <c:pt idx="18">
                  <c:v>27941.0</c:v>
                </c:pt>
                <c:pt idx="19">
                  <c:v>27972.0</c:v>
                </c:pt>
                <c:pt idx="20">
                  <c:v>28003.0</c:v>
                </c:pt>
                <c:pt idx="21">
                  <c:v>28033.0</c:v>
                </c:pt>
                <c:pt idx="22">
                  <c:v>28064.0</c:v>
                </c:pt>
                <c:pt idx="23">
                  <c:v>28094.0</c:v>
                </c:pt>
                <c:pt idx="24">
                  <c:v>28125.0</c:v>
                </c:pt>
                <c:pt idx="25">
                  <c:v>28156.0</c:v>
                </c:pt>
                <c:pt idx="26">
                  <c:v>28184.0</c:v>
                </c:pt>
                <c:pt idx="27">
                  <c:v>28215.0</c:v>
                </c:pt>
                <c:pt idx="28">
                  <c:v>28245.0</c:v>
                </c:pt>
                <c:pt idx="29">
                  <c:v>28276.0</c:v>
                </c:pt>
                <c:pt idx="30">
                  <c:v>28306.0</c:v>
                </c:pt>
                <c:pt idx="31">
                  <c:v>28337.0</c:v>
                </c:pt>
                <c:pt idx="32">
                  <c:v>28368.0</c:v>
                </c:pt>
                <c:pt idx="33">
                  <c:v>28398.0</c:v>
                </c:pt>
                <c:pt idx="34">
                  <c:v>28429.0</c:v>
                </c:pt>
                <c:pt idx="35">
                  <c:v>28459.0</c:v>
                </c:pt>
                <c:pt idx="36">
                  <c:v>28490.0</c:v>
                </c:pt>
                <c:pt idx="37">
                  <c:v>28521.0</c:v>
                </c:pt>
                <c:pt idx="38">
                  <c:v>28549.0</c:v>
                </c:pt>
                <c:pt idx="39">
                  <c:v>28580.0</c:v>
                </c:pt>
                <c:pt idx="40">
                  <c:v>28610.0</c:v>
                </c:pt>
                <c:pt idx="41">
                  <c:v>28641.0</c:v>
                </c:pt>
                <c:pt idx="42">
                  <c:v>28671.0</c:v>
                </c:pt>
                <c:pt idx="43">
                  <c:v>28702.0</c:v>
                </c:pt>
                <c:pt idx="44">
                  <c:v>28733.0</c:v>
                </c:pt>
                <c:pt idx="45">
                  <c:v>28763.0</c:v>
                </c:pt>
                <c:pt idx="46">
                  <c:v>28794.0</c:v>
                </c:pt>
                <c:pt idx="47">
                  <c:v>28824.0</c:v>
                </c:pt>
                <c:pt idx="48">
                  <c:v>28855.0</c:v>
                </c:pt>
                <c:pt idx="49">
                  <c:v>28886.0</c:v>
                </c:pt>
                <c:pt idx="50">
                  <c:v>28914.0</c:v>
                </c:pt>
                <c:pt idx="51">
                  <c:v>28945.0</c:v>
                </c:pt>
                <c:pt idx="52">
                  <c:v>28975.0</c:v>
                </c:pt>
                <c:pt idx="53">
                  <c:v>29006.0</c:v>
                </c:pt>
                <c:pt idx="54">
                  <c:v>29036.0</c:v>
                </c:pt>
                <c:pt idx="55">
                  <c:v>29067.0</c:v>
                </c:pt>
                <c:pt idx="56">
                  <c:v>29098.0</c:v>
                </c:pt>
                <c:pt idx="57">
                  <c:v>29128.0</c:v>
                </c:pt>
                <c:pt idx="58">
                  <c:v>29159.0</c:v>
                </c:pt>
                <c:pt idx="59">
                  <c:v>29189.0</c:v>
                </c:pt>
                <c:pt idx="60">
                  <c:v>29220.0</c:v>
                </c:pt>
                <c:pt idx="61">
                  <c:v>29251.0</c:v>
                </c:pt>
                <c:pt idx="62">
                  <c:v>29280.0</c:v>
                </c:pt>
                <c:pt idx="63">
                  <c:v>29311.0</c:v>
                </c:pt>
                <c:pt idx="64">
                  <c:v>29341.0</c:v>
                </c:pt>
                <c:pt idx="65">
                  <c:v>29372.0</c:v>
                </c:pt>
                <c:pt idx="66">
                  <c:v>29402.0</c:v>
                </c:pt>
                <c:pt idx="67">
                  <c:v>29433.0</c:v>
                </c:pt>
                <c:pt idx="68">
                  <c:v>29464.0</c:v>
                </c:pt>
                <c:pt idx="69">
                  <c:v>29494.0</c:v>
                </c:pt>
                <c:pt idx="70">
                  <c:v>29525.0</c:v>
                </c:pt>
                <c:pt idx="71">
                  <c:v>29555.0</c:v>
                </c:pt>
                <c:pt idx="72">
                  <c:v>29586.0</c:v>
                </c:pt>
                <c:pt idx="73">
                  <c:v>29617.0</c:v>
                </c:pt>
                <c:pt idx="74">
                  <c:v>29645.0</c:v>
                </c:pt>
                <c:pt idx="75">
                  <c:v>29676.0</c:v>
                </c:pt>
                <c:pt idx="76">
                  <c:v>29706.0</c:v>
                </c:pt>
                <c:pt idx="77">
                  <c:v>29737.0</c:v>
                </c:pt>
                <c:pt idx="78">
                  <c:v>29767.0</c:v>
                </c:pt>
                <c:pt idx="79">
                  <c:v>29798.0</c:v>
                </c:pt>
                <c:pt idx="80">
                  <c:v>29829.0</c:v>
                </c:pt>
                <c:pt idx="81">
                  <c:v>29859.0</c:v>
                </c:pt>
                <c:pt idx="82">
                  <c:v>29890.0</c:v>
                </c:pt>
                <c:pt idx="83">
                  <c:v>29920.0</c:v>
                </c:pt>
                <c:pt idx="84">
                  <c:v>29951.0</c:v>
                </c:pt>
                <c:pt idx="85">
                  <c:v>29982.0</c:v>
                </c:pt>
                <c:pt idx="86">
                  <c:v>30010.0</c:v>
                </c:pt>
                <c:pt idx="87">
                  <c:v>30041.0</c:v>
                </c:pt>
                <c:pt idx="88">
                  <c:v>30071.0</c:v>
                </c:pt>
                <c:pt idx="89">
                  <c:v>30102.0</c:v>
                </c:pt>
                <c:pt idx="90">
                  <c:v>30132.0</c:v>
                </c:pt>
                <c:pt idx="91">
                  <c:v>30163.0</c:v>
                </c:pt>
                <c:pt idx="92">
                  <c:v>30194.0</c:v>
                </c:pt>
                <c:pt idx="93">
                  <c:v>30224.0</c:v>
                </c:pt>
                <c:pt idx="94">
                  <c:v>30255.0</c:v>
                </c:pt>
                <c:pt idx="95">
                  <c:v>30285.0</c:v>
                </c:pt>
                <c:pt idx="96">
                  <c:v>30316.0</c:v>
                </c:pt>
                <c:pt idx="97">
                  <c:v>30347.0</c:v>
                </c:pt>
                <c:pt idx="98">
                  <c:v>30375.0</c:v>
                </c:pt>
                <c:pt idx="99">
                  <c:v>30406.0</c:v>
                </c:pt>
                <c:pt idx="100">
                  <c:v>30436.0</c:v>
                </c:pt>
                <c:pt idx="101">
                  <c:v>30467.0</c:v>
                </c:pt>
                <c:pt idx="102">
                  <c:v>30497.0</c:v>
                </c:pt>
                <c:pt idx="103">
                  <c:v>30528.0</c:v>
                </c:pt>
                <c:pt idx="104">
                  <c:v>30559.0</c:v>
                </c:pt>
                <c:pt idx="105">
                  <c:v>30589.0</c:v>
                </c:pt>
                <c:pt idx="106">
                  <c:v>30620.0</c:v>
                </c:pt>
                <c:pt idx="107">
                  <c:v>30650.0</c:v>
                </c:pt>
                <c:pt idx="108">
                  <c:v>30681.0</c:v>
                </c:pt>
                <c:pt idx="109">
                  <c:v>30712.0</c:v>
                </c:pt>
                <c:pt idx="110">
                  <c:v>30741.0</c:v>
                </c:pt>
                <c:pt idx="111">
                  <c:v>30772.0</c:v>
                </c:pt>
                <c:pt idx="112">
                  <c:v>30802.0</c:v>
                </c:pt>
                <c:pt idx="113">
                  <c:v>30833.0</c:v>
                </c:pt>
                <c:pt idx="114">
                  <c:v>30863.0</c:v>
                </c:pt>
                <c:pt idx="115">
                  <c:v>30894.0</c:v>
                </c:pt>
                <c:pt idx="116">
                  <c:v>30925.0</c:v>
                </c:pt>
                <c:pt idx="117">
                  <c:v>30955.0</c:v>
                </c:pt>
                <c:pt idx="118">
                  <c:v>30986.0</c:v>
                </c:pt>
                <c:pt idx="119">
                  <c:v>31016.0</c:v>
                </c:pt>
                <c:pt idx="120">
                  <c:v>31047.0</c:v>
                </c:pt>
                <c:pt idx="121">
                  <c:v>31078.0</c:v>
                </c:pt>
                <c:pt idx="122">
                  <c:v>31106.0</c:v>
                </c:pt>
                <c:pt idx="123">
                  <c:v>31137.0</c:v>
                </c:pt>
                <c:pt idx="124">
                  <c:v>31167.0</c:v>
                </c:pt>
                <c:pt idx="125">
                  <c:v>31198.0</c:v>
                </c:pt>
                <c:pt idx="126">
                  <c:v>31228.0</c:v>
                </c:pt>
                <c:pt idx="127">
                  <c:v>31259.0</c:v>
                </c:pt>
                <c:pt idx="128">
                  <c:v>31290.0</c:v>
                </c:pt>
                <c:pt idx="129">
                  <c:v>31320.0</c:v>
                </c:pt>
                <c:pt idx="130">
                  <c:v>31351.0</c:v>
                </c:pt>
                <c:pt idx="131">
                  <c:v>31381.0</c:v>
                </c:pt>
                <c:pt idx="132">
                  <c:v>31412.0</c:v>
                </c:pt>
                <c:pt idx="133">
                  <c:v>31443.0</c:v>
                </c:pt>
                <c:pt idx="134">
                  <c:v>31471.0</c:v>
                </c:pt>
                <c:pt idx="135">
                  <c:v>31502.0</c:v>
                </c:pt>
                <c:pt idx="136">
                  <c:v>31532.0</c:v>
                </c:pt>
                <c:pt idx="137">
                  <c:v>31563.0</c:v>
                </c:pt>
                <c:pt idx="138">
                  <c:v>31593.0</c:v>
                </c:pt>
                <c:pt idx="139">
                  <c:v>31624.0</c:v>
                </c:pt>
                <c:pt idx="140">
                  <c:v>31655.0</c:v>
                </c:pt>
                <c:pt idx="141">
                  <c:v>31685.0</c:v>
                </c:pt>
                <c:pt idx="142">
                  <c:v>31716.0</c:v>
                </c:pt>
                <c:pt idx="143">
                  <c:v>31746.0</c:v>
                </c:pt>
                <c:pt idx="144">
                  <c:v>31777.0</c:v>
                </c:pt>
                <c:pt idx="145">
                  <c:v>31808.0</c:v>
                </c:pt>
                <c:pt idx="146">
                  <c:v>31836.0</c:v>
                </c:pt>
                <c:pt idx="147">
                  <c:v>31867.0</c:v>
                </c:pt>
                <c:pt idx="148">
                  <c:v>31897.0</c:v>
                </c:pt>
                <c:pt idx="149">
                  <c:v>31928.0</c:v>
                </c:pt>
                <c:pt idx="150">
                  <c:v>31958.0</c:v>
                </c:pt>
                <c:pt idx="151">
                  <c:v>31989.0</c:v>
                </c:pt>
                <c:pt idx="152">
                  <c:v>32020.0</c:v>
                </c:pt>
                <c:pt idx="153">
                  <c:v>32050.0</c:v>
                </c:pt>
                <c:pt idx="154">
                  <c:v>32081.0</c:v>
                </c:pt>
                <c:pt idx="155">
                  <c:v>32111.0</c:v>
                </c:pt>
                <c:pt idx="156">
                  <c:v>32142.0</c:v>
                </c:pt>
                <c:pt idx="157">
                  <c:v>32173.0</c:v>
                </c:pt>
                <c:pt idx="158">
                  <c:v>32202.0</c:v>
                </c:pt>
                <c:pt idx="159">
                  <c:v>32233.0</c:v>
                </c:pt>
                <c:pt idx="160">
                  <c:v>32263.0</c:v>
                </c:pt>
                <c:pt idx="161">
                  <c:v>32294.0</c:v>
                </c:pt>
                <c:pt idx="162">
                  <c:v>32324.0</c:v>
                </c:pt>
                <c:pt idx="163">
                  <c:v>32355.0</c:v>
                </c:pt>
                <c:pt idx="164">
                  <c:v>32386.0</c:v>
                </c:pt>
                <c:pt idx="165">
                  <c:v>32416.0</c:v>
                </c:pt>
                <c:pt idx="166">
                  <c:v>32447.0</c:v>
                </c:pt>
                <c:pt idx="167">
                  <c:v>32477.0</c:v>
                </c:pt>
                <c:pt idx="168">
                  <c:v>32508.0</c:v>
                </c:pt>
                <c:pt idx="169">
                  <c:v>32539.0</c:v>
                </c:pt>
                <c:pt idx="170">
                  <c:v>32567.0</c:v>
                </c:pt>
                <c:pt idx="171">
                  <c:v>32598.0</c:v>
                </c:pt>
                <c:pt idx="172">
                  <c:v>32628.0</c:v>
                </c:pt>
                <c:pt idx="173">
                  <c:v>32659.0</c:v>
                </c:pt>
                <c:pt idx="174">
                  <c:v>32689.0</c:v>
                </c:pt>
                <c:pt idx="175">
                  <c:v>32720.0</c:v>
                </c:pt>
                <c:pt idx="176">
                  <c:v>32751.0</c:v>
                </c:pt>
                <c:pt idx="177">
                  <c:v>32781.0</c:v>
                </c:pt>
                <c:pt idx="178">
                  <c:v>32812.0</c:v>
                </c:pt>
                <c:pt idx="179">
                  <c:v>32842.0</c:v>
                </c:pt>
                <c:pt idx="180">
                  <c:v>32873.0</c:v>
                </c:pt>
                <c:pt idx="181">
                  <c:v>32904.0</c:v>
                </c:pt>
                <c:pt idx="182">
                  <c:v>32932.0</c:v>
                </c:pt>
                <c:pt idx="183">
                  <c:v>32963.0</c:v>
                </c:pt>
                <c:pt idx="184">
                  <c:v>32993.0</c:v>
                </c:pt>
                <c:pt idx="185">
                  <c:v>33024.0</c:v>
                </c:pt>
                <c:pt idx="186">
                  <c:v>33054.0</c:v>
                </c:pt>
                <c:pt idx="187">
                  <c:v>33085.0</c:v>
                </c:pt>
                <c:pt idx="188">
                  <c:v>33116.0</c:v>
                </c:pt>
                <c:pt idx="189">
                  <c:v>33146.0</c:v>
                </c:pt>
                <c:pt idx="190">
                  <c:v>33177.0</c:v>
                </c:pt>
                <c:pt idx="191">
                  <c:v>33207.0</c:v>
                </c:pt>
                <c:pt idx="192">
                  <c:v>33238.0</c:v>
                </c:pt>
                <c:pt idx="193">
                  <c:v>33269.0</c:v>
                </c:pt>
                <c:pt idx="194">
                  <c:v>33297.0</c:v>
                </c:pt>
                <c:pt idx="195">
                  <c:v>33328.0</c:v>
                </c:pt>
                <c:pt idx="196">
                  <c:v>33358.0</c:v>
                </c:pt>
                <c:pt idx="197">
                  <c:v>33389.0</c:v>
                </c:pt>
                <c:pt idx="198">
                  <c:v>33419.0</c:v>
                </c:pt>
                <c:pt idx="199">
                  <c:v>33450.0</c:v>
                </c:pt>
                <c:pt idx="200">
                  <c:v>33481.0</c:v>
                </c:pt>
                <c:pt idx="201">
                  <c:v>33511.0</c:v>
                </c:pt>
                <c:pt idx="202">
                  <c:v>33542.0</c:v>
                </c:pt>
                <c:pt idx="203">
                  <c:v>33572.0</c:v>
                </c:pt>
                <c:pt idx="204">
                  <c:v>33603.0</c:v>
                </c:pt>
                <c:pt idx="205">
                  <c:v>33634.0</c:v>
                </c:pt>
                <c:pt idx="206">
                  <c:v>33663.0</c:v>
                </c:pt>
                <c:pt idx="207">
                  <c:v>33694.0</c:v>
                </c:pt>
                <c:pt idx="208">
                  <c:v>33724.0</c:v>
                </c:pt>
                <c:pt idx="209">
                  <c:v>33755.0</c:v>
                </c:pt>
                <c:pt idx="210">
                  <c:v>33785.0</c:v>
                </c:pt>
                <c:pt idx="211">
                  <c:v>33816.0</c:v>
                </c:pt>
                <c:pt idx="212">
                  <c:v>33847.0</c:v>
                </c:pt>
                <c:pt idx="213">
                  <c:v>33877.0</c:v>
                </c:pt>
                <c:pt idx="214">
                  <c:v>33908.0</c:v>
                </c:pt>
                <c:pt idx="215">
                  <c:v>33938.0</c:v>
                </c:pt>
                <c:pt idx="216">
                  <c:v>33969.0</c:v>
                </c:pt>
                <c:pt idx="217">
                  <c:v>34000.0</c:v>
                </c:pt>
                <c:pt idx="218">
                  <c:v>34028.0</c:v>
                </c:pt>
                <c:pt idx="219">
                  <c:v>34059.0</c:v>
                </c:pt>
                <c:pt idx="220">
                  <c:v>34089.0</c:v>
                </c:pt>
                <c:pt idx="221">
                  <c:v>34120.0</c:v>
                </c:pt>
                <c:pt idx="222">
                  <c:v>34150.0</c:v>
                </c:pt>
                <c:pt idx="223">
                  <c:v>34181.0</c:v>
                </c:pt>
                <c:pt idx="224">
                  <c:v>34212.0</c:v>
                </c:pt>
                <c:pt idx="225">
                  <c:v>34242.0</c:v>
                </c:pt>
                <c:pt idx="226">
                  <c:v>34273.0</c:v>
                </c:pt>
                <c:pt idx="227">
                  <c:v>34303.0</c:v>
                </c:pt>
                <c:pt idx="228">
                  <c:v>34334.0</c:v>
                </c:pt>
                <c:pt idx="229">
                  <c:v>34365.0</c:v>
                </c:pt>
                <c:pt idx="230">
                  <c:v>34393.0</c:v>
                </c:pt>
                <c:pt idx="231">
                  <c:v>34424.0</c:v>
                </c:pt>
                <c:pt idx="232">
                  <c:v>34454.0</c:v>
                </c:pt>
                <c:pt idx="233">
                  <c:v>34485.0</c:v>
                </c:pt>
                <c:pt idx="234">
                  <c:v>34515.0</c:v>
                </c:pt>
                <c:pt idx="235">
                  <c:v>34546.0</c:v>
                </c:pt>
                <c:pt idx="236">
                  <c:v>34577.0</c:v>
                </c:pt>
                <c:pt idx="237">
                  <c:v>34607.0</c:v>
                </c:pt>
                <c:pt idx="238">
                  <c:v>34638.0</c:v>
                </c:pt>
                <c:pt idx="239">
                  <c:v>34668.0</c:v>
                </c:pt>
                <c:pt idx="240">
                  <c:v>34699.0</c:v>
                </c:pt>
                <c:pt idx="241">
                  <c:v>34730.0</c:v>
                </c:pt>
                <c:pt idx="242">
                  <c:v>34758.0</c:v>
                </c:pt>
                <c:pt idx="243">
                  <c:v>34789.0</c:v>
                </c:pt>
                <c:pt idx="244">
                  <c:v>34819.0</c:v>
                </c:pt>
                <c:pt idx="245">
                  <c:v>34850.0</c:v>
                </c:pt>
                <c:pt idx="246">
                  <c:v>34880.0</c:v>
                </c:pt>
                <c:pt idx="247">
                  <c:v>34911.0</c:v>
                </c:pt>
                <c:pt idx="248">
                  <c:v>34942.0</c:v>
                </c:pt>
                <c:pt idx="249">
                  <c:v>34972.0</c:v>
                </c:pt>
                <c:pt idx="250">
                  <c:v>35003.0</c:v>
                </c:pt>
                <c:pt idx="251">
                  <c:v>35033.0</c:v>
                </c:pt>
                <c:pt idx="252">
                  <c:v>35064.0</c:v>
                </c:pt>
                <c:pt idx="253">
                  <c:v>35095.0</c:v>
                </c:pt>
                <c:pt idx="254">
                  <c:v>35124.0</c:v>
                </c:pt>
                <c:pt idx="255">
                  <c:v>35155.0</c:v>
                </c:pt>
                <c:pt idx="256">
                  <c:v>35185.0</c:v>
                </c:pt>
                <c:pt idx="257">
                  <c:v>35216.0</c:v>
                </c:pt>
                <c:pt idx="258">
                  <c:v>35246.0</c:v>
                </c:pt>
                <c:pt idx="259">
                  <c:v>35277.0</c:v>
                </c:pt>
                <c:pt idx="260">
                  <c:v>35308.0</c:v>
                </c:pt>
                <c:pt idx="261">
                  <c:v>35338.0</c:v>
                </c:pt>
                <c:pt idx="262">
                  <c:v>35369.0</c:v>
                </c:pt>
                <c:pt idx="263">
                  <c:v>35399.0</c:v>
                </c:pt>
                <c:pt idx="264">
                  <c:v>35430.0</c:v>
                </c:pt>
                <c:pt idx="265">
                  <c:v>35461.0</c:v>
                </c:pt>
                <c:pt idx="266">
                  <c:v>35489.0</c:v>
                </c:pt>
                <c:pt idx="267">
                  <c:v>35520.0</c:v>
                </c:pt>
                <c:pt idx="268">
                  <c:v>35550.0</c:v>
                </c:pt>
                <c:pt idx="269">
                  <c:v>35581.0</c:v>
                </c:pt>
                <c:pt idx="270">
                  <c:v>35611.0</c:v>
                </c:pt>
                <c:pt idx="271">
                  <c:v>35642.0</c:v>
                </c:pt>
                <c:pt idx="272">
                  <c:v>35673.0</c:v>
                </c:pt>
                <c:pt idx="273">
                  <c:v>35703.0</c:v>
                </c:pt>
                <c:pt idx="274">
                  <c:v>35734.0</c:v>
                </c:pt>
                <c:pt idx="275">
                  <c:v>35764.0</c:v>
                </c:pt>
                <c:pt idx="276">
                  <c:v>35795.0</c:v>
                </c:pt>
                <c:pt idx="277">
                  <c:v>35826.0</c:v>
                </c:pt>
                <c:pt idx="278">
                  <c:v>35854.0</c:v>
                </c:pt>
                <c:pt idx="279">
                  <c:v>35885.0</c:v>
                </c:pt>
                <c:pt idx="280">
                  <c:v>35915.0</c:v>
                </c:pt>
                <c:pt idx="281">
                  <c:v>35946.0</c:v>
                </c:pt>
                <c:pt idx="282">
                  <c:v>35976.0</c:v>
                </c:pt>
                <c:pt idx="283">
                  <c:v>36007.0</c:v>
                </c:pt>
                <c:pt idx="284">
                  <c:v>36038.0</c:v>
                </c:pt>
                <c:pt idx="285">
                  <c:v>36068.0</c:v>
                </c:pt>
                <c:pt idx="286">
                  <c:v>36099.0</c:v>
                </c:pt>
                <c:pt idx="287">
                  <c:v>36129.0</c:v>
                </c:pt>
                <c:pt idx="288">
                  <c:v>36160.0</c:v>
                </c:pt>
                <c:pt idx="289">
                  <c:v>36191.0</c:v>
                </c:pt>
                <c:pt idx="290">
                  <c:v>36219.0</c:v>
                </c:pt>
                <c:pt idx="291">
                  <c:v>36250.0</c:v>
                </c:pt>
                <c:pt idx="292">
                  <c:v>36280.0</c:v>
                </c:pt>
                <c:pt idx="293">
                  <c:v>36311.0</c:v>
                </c:pt>
                <c:pt idx="294">
                  <c:v>36341.0</c:v>
                </c:pt>
                <c:pt idx="295">
                  <c:v>36372.0</c:v>
                </c:pt>
                <c:pt idx="296">
                  <c:v>36403.0</c:v>
                </c:pt>
                <c:pt idx="297">
                  <c:v>36433.0</c:v>
                </c:pt>
                <c:pt idx="298">
                  <c:v>36464.0</c:v>
                </c:pt>
                <c:pt idx="299">
                  <c:v>36494.0</c:v>
                </c:pt>
                <c:pt idx="300">
                  <c:v>36525.0</c:v>
                </c:pt>
                <c:pt idx="301">
                  <c:v>36556.0</c:v>
                </c:pt>
                <c:pt idx="302">
                  <c:v>36585.0</c:v>
                </c:pt>
                <c:pt idx="303">
                  <c:v>36616.0</c:v>
                </c:pt>
                <c:pt idx="304">
                  <c:v>36646.0</c:v>
                </c:pt>
                <c:pt idx="305">
                  <c:v>36677.0</c:v>
                </c:pt>
                <c:pt idx="306">
                  <c:v>36707.0</c:v>
                </c:pt>
                <c:pt idx="307">
                  <c:v>36738.0</c:v>
                </c:pt>
                <c:pt idx="308">
                  <c:v>36769.0</c:v>
                </c:pt>
                <c:pt idx="309">
                  <c:v>36799.0</c:v>
                </c:pt>
                <c:pt idx="310">
                  <c:v>36830.0</c:v>
                </c:pt>
                <c:pt idx="311">
                  <c:v>36860.0</c:v>
                </c:pt>
                <c:pt idx="312">
                  <c:v>36891.0</c:v>
                </c:pt>
                <c:pt idx="313">
                  <c:v>36922.0</c:v>
                </c:pt>
                <c:pt idx="314">
                  <c:v>36950.0</c:v>
                </c:pt>
                <c:pt idx="315">
                  <c:v>36981.0</c:v>
                </c:pt>
                <c:pt idx="316">
                  <c:v>37011.0</c:v>
                </c:pt>
                <c:pt idx="317">
                  <c:v>37042.0</c:v>
                </c:pt>
                <c:pt idx="318">
                  <c:v>37072.0</c:v>
                </c:pt>
                <c:pt idx="319">
                  <c:v>37103.0</c:v>
                </c:pt>
                <c:pt idx="320">
                  <c:v>37134.0</c:v>
                </c:pt>
                <c:pt idx="321">
                  <c:v>37164.0</c:v>
                </c:pt>
                <c:pt idx="322">
                  <c:v>37195.0</c:v>
                </c:pt>
                <c:pt idx="323">
                  <c:v>37225.0</c:v>
                </c:pt>
                <c:pt idx="324">
                  <c:v>37256.0</c:v>
                </c:pt>
                <c:pt idx="325">
                  <c:v>37287.0</c:v>
                </c:pt>
                <c:pt idx="326">
                  <c:v>37315.0</c:v>
                </c:pt>
                <c:pt idx="327">
                  <c:v>37346.0</c:v>
                </c:pt>
                <c:pt idx="328">
                  <c:v>37376.0</c:v>
                </c:pt>
                <c:pt idx="329">
                  <c:v>37407.0</c:v>
                </c:pt>
                <c:pt idx="330">
                  <c:v>37437.0</c:v>
                </c:pt>
                <c:pt idx="331">
                  <c:v>37468.0</c:v>
                </c:pt>
                <c:pt idx="332">
                  <c:v>37499.0</c:v>
                </c:pt>
                <c:pt idx="333">
                  <c:v>37529.0</c:v>
                </c:pt>
                <c:pt idx="334">
                  <c:v>37560.0</c:v>
                </c:pt>
                <c:pt idx="335">
                  <c:v>37590.0</c:v>
                </c:pt>
                <c:pt idx="336">
                  <c:v>37621.0</c:v>
                </c:pt>
                <c:pt idx="337">
                  <c:v>37652.0</c:v>
                </c:pt>
                <c:pt idx="338">
                  <c:v>37680.0</c:v>
                </c:pt>
                <c:pt idx="339">
                  <c:v>37711.0</c:v>
                </c:pt>
                <c:pt idx="340">
                  <c:v>37741.0</c:v>
                </c:pt>
                <c:pt idx="341">
                  <c:v>37772.0</c:v>
                </c:pt>
                <c:pt idx="342">
                  <c:v>37802.0</c:v>
                </c:pt>
                <c:pt idx="343">
                  <c:v>37833.0</c:v>
                </c:pt>
                <c:pt idx="344">
                  <c:v>37864.0</c:v>
                </c:pt>
                <c:pt idx="345">
                  <c:v>37894.0</c:v>
                </c:pt>
                <c:pt idx="346">
                  <c:v>37925.0</c:v>
                </c:pt>
                <c:pt idx="347">
                  <c:v>37955.0</c:v>
                </c:pt>
                <c:pt idx="348">
                  <c:v>37986.0</c:v>
                </c:pt>
                <c:pt idx="349">
                  <c:v>38017.0</c:v>
                </c:pt>
                <c:pt idx="350">
                  <c:v>38046.0</c:v>
                </c:pt>
                <c:pt idx="351">
                  <c:v>38077.0</c:v>
                </c:pt>
                <c:pt idx="352">
                  <c:v>38107.0</c:v>
                </c:pt>
                <c:pt idx="353">
                  <c:v>38138.0</c:v>
                </c:pt>
                <c:pt idx="354">
                  <c:v>38168.0</c:v>
                </c:pt>
                <c:pt idx="355">
                  <c:v>38199.0</c:v>
                </c:pt>
                <c:pt idx="356">
                  <c:v>38230.0</c:v>
                </c:pt>
                <c:pt idx="357">
                  <c:v>38260.0</c:v>
                </c:pt>
                <c:pt idx="358">
                  <c:v>38291.0</c:v>
                </c:pt>
                <c:pt idx="359">
                  <c:v>38321.0</c:v>
                </c:pt>
                <c:pt idx="360">
                  <c:v>38352.0</c:v>
                </c:pt>
                <c:pt idx="361">
                  <c:v>38383.0</c:v>
                </c:pt>
                <c:pt idx="362">
                  <c:v>38411.0</c:v>
                </c:pt>
                <c:pt idx="363">
                  <c:v>38442.0</c:v>
                </c:pt>
                <c:pt idx="364">
                  <c:v>38472.0</c:v>
                </c:pt>
                <c:pt idx="365">
                  <c:v>38503.0</c:v>
                </c:pt>
                <c:pt idx="366">
                  <c:v>38533.0</c:v>
                </c:pt>
                <c:pt idx="367">
                  <c:v>38564.0</c:v>
                </c:pt>
                <c:pt idx="368">
                  <c:v>38595.0</c:v>
                </c:pt>
                <c:pt idx="369">
                  <c:v>38625.0</c:v>
                </c:pt>
                <c:pt idx="370">
                  <c:v>38656.0</c:v>
                </c:pt>
                <c:pt idx="371">
                  <c:v>38686.0</c:v>
                </c:pt>
                <c:pt idx="372">
                  <c:v>38717.0</c:v>
                </c:pt>
                <c:pt idx="373">
                  <c:v>38748.0</c:v>
                </c:pt>
                <c:pt idx="374">
                  <c:v>38776.0</c:v>
                </c:pt>
                <c:pt idx="375">
                  <c:v>38807.0</c:v>
                </c:pt>
                <c:pt idx="376">
                  <c:v>38837.0</c:v>
                </c:pt>
                <c:pt idx="377">
                  <c:v>38868.0</c:v>
                </c:pt>
                <c:pt idx="378">
                  <c:v>38898.0</c:v>
                </c:pt>
                <c:pt idx="379">
                  <c:v>38929.0</c:v>
                </c:pt>
                <c:pt idx="380">
                  <c:v>38960.0</c:v>
                </c:pt>
                <c:pt idx="381">
                  <c:v>38990.0</c:v>
                </c:pt>
                <c:pt idx="382">
                  <c:v>39021.0</c:v>
                </c:pt>
                <c:pt idx="383">
                  <c:v>39051.0</c:v>
                </c:pt>
                <c:pt idx="384">
                  <c:v>39082.0</c:v>
                </c:pt>
                <c:pt idx="385">
                  <c:v>39113.0</c:v>
                </c:pt>
                <c:pt idx="386">
                  <c:v>39141.0</c:v>
                </c:pt>
                <c:pt idx="387">
                  <c:v>39172.0</c:v>
                </c:pt>
                <c:pt idx="388">
                  <c:v>39202.0</c:v>
                </c:pt>
                <c:pt idx="389">
                  <c:v>39233.0</c:v>
                </c:pt>
                <c:pt idx="390">
                  <c:v>39263.0</c:v>
                </c:pt>
                <c:pt idx="391">
                  <c:v>39294.0</c:v>
                </c:pt>
                <c:pt idx="392">
                  <c:v>39325.0</c:v>
                </c:pt>
                <c:pt idx="393">
                  <c:v>39355.0</c:v>
                </c:pt>
                <c:pt idx="394">
                  <c:v>39386.0</c:v>
                </c:pt>
                <c:pt idx="395">
                  <c:v>39416.0</c:v>
                </c:pt>
                <c:pt idx="396">
                  <c:v>39447.0</c:v>
                </c:pt>
                <c:pt idx="397">
                  <c:v>39478.0</c:v>
                </c:pt>
                <c:pt idx="398">
                  <c:v>39507.0</c:v>
                </c:pt>
                <c:pt idx="399">
                  <c:v>39538.0</c:v>
                </c:pt>
                <c:pt idx="400">
                  <c:v>39568.0</c:v>
                </c:pt>
                <c:pt idx="401">
                  <c:v>39599.0</c:v>
                </c:pt>
                <c:pt idx="402">
                  <c:v>39629.0</c:v>
                </c:pt>
                <c:pt idx="403">
                  <c:v>39660.0</c:v>
                </c:pt>
                <c:pt idx="404">
                  <c:v>39691.0</c:v>
                </c:pt>
                <c:pt idx="405">
                  <c:v>39721.0</c:v>
                </c:pt>
                <c:pt idx="406">
                  <c:v>39752.0</c:v>
                </c:pt>
                <c:pt idx="407">
                  <c:v>39782.0</c:v>
                </c:pt>
                <c:pt idx="408">
                  <c:v>39813.0</c:v>
                </c:pt>
                <c:pt idx="409">
                  <c:v>39844.0</c:v>
                </c:pt>
                <c:pt idx="410">
                  <c:v>39872.0</c:v>
                </c:pt>
                <c:pt idx="411">
                  <c:v>39903.0</c:v>
                </c:pt>
                <c:pt idx="412">
                  <c:v>39933.0</c:v>
                </c:pt>
                <c:pt idx="413">
                  <c:v>39964.0</c:v>
                </c:pt>
                <c:pt idx="414">
                  <c:v>39994.0</c:v>
                </c:pt>
                <c:pt idx="415">
                  <c:v>40025.0</c:v>
                </c:pt>
                <c:pt idx="416">
                  <c:v>40056.0</c:v>
                </c:pt>
                <c:pt idx="417">
                  <c:v>40086.0</c:v>
                </c:pt>
                <c:pt idx="418">
                  <c:v>40117.0</c:v>
                </c:pt>
                <c:pt idx="419">
                  <c:v>40147.0</c:v>
                </c:pt>
                <c:pt idx="420">
                  <c:v>40178.0</c:v>
                </c:pt>
                <c:pt idx="421">
                  <c:v>40209.0</c:v>
                </c:pt>
                <c:pt idx="422">
                  <c:v>40237.0</c:v>
                </c:pt>
                <c:pt idx="423">
                  <c:v>40268.0</c:v>
                </c:pt>
                <c:pt idx="424">
                  <c:v>40298.0</c:v>
                </c:pt>
                <c:pt idx="425">
                  <c:v>40329.0</c:v>
                </c:pt>
                <c:pt idx="426">
                  <c:v>40359.0</c:v>
                </c:pt>
                <c:pt idx="427">
                  <c:v>40390.0</c:v>
                </c:pt>
                <c:pt idx="428">
                  <c:v>40421.0</c:v>
                </c:pt>
                <c:pt idx="429">
                  <c:v>40451.0</c:v>
                </c:pt>
                <c:pt idx="430">
                  <c:v>40482.0</c:v>
                </c:pt>
                <c:pt idx="431">
                  <c:v>40512.0</c:v>
                </c:pt>
                <c:pt idx="432">
                  <c:v>40543.0</c:v>
                </c:pt>
                <c:pt idx="433">
                  <c:v>40574.0</c:v>
                </c:pt>
                <c:pt idx="434">
                  <c:v>40602.0</c:v>
                </c:pt>
                <c:pt idx="435">
                  <c:v>40633.0</c:v>
                </c:pt>
                <c:pt idx="436">
                  <c:v>40663.0</c:v>
                </c:pt>
                <c:pt idx="437">
                  <c:v>40694.0</c:v>
                </c:pt>
                <c:pt idx="438">
                  <c:v>40724.0</c:v>
                </c:pt>
                <c:pt idx="439">
                  <c:v>40755.0</c:v>
                </c:pt>
                <c:pt idx="440">
                  <c:v>40786.0</c:v>
                </c:pt>
                <c:pt idx="441">
                  <c:v>40816.0</c:v>
                </c:pt>
                <c:pt idx="442">
                  <c:v>40847.0</c:v>
                </c:pt>
                <c:pt idx="443">
                  <c:v>40877.0</c:v>
                </c:pt>
                <c:pt idx="444">
                  <c:v>40908.0</c:v>
                </c:pt>
                <c:pt idx="445">
                  <c:v>40939.0</c:v>
                </c:pt>
                <c:pt idx="446">
                  <c:v>40968.0</c:v>
                </c:pt>
                <c:pt idx="447">
                  <c:v>40999.0</c:v>
                </c:pt>
                <c:pt idx="448">
                  <c:v>41029.0</c:v>
                </c:pt>
                <c:pt idx="449">
                  <c:v>41060.0</c:v>
                </c:pt>
                <c:pt idx="450">
                  <c:v>41090.0</c:v>
                </c:pt>
                <c:pt idx="451">
                  <c:v>41121.0</c:v>
                </c:pt>
                <c:pt idx="452">
                  <c:v>41152.0</c:v>
                </c:pt>
                <c:pt idx="453">
                  <c:v>41182.0</c:v>
                </c:pt>
                <c:pt idx="454">
                  <c:v>41213.0</c:v>
                </c:pt>
                <c:pt idx="455">
                  <c:v>41243.0</c:v>
                </c:pt>
                <c:pt idx="456">
                  <c:v>41274.0</c:v>
                </c:pt>
                <c:pt idx="457">
                  <c:v>41305.0</c:v>
                </c:pt>
                <c:pt idx="458">
                  <c:v>41333.0</c:v>
                </c:pt>
                <c:pt idx="459">
                  <c:v>41364.0</c:v>
                </c:pt>
                <c:pt idx="460">
                  <c:v>41394.0</c:v>
                </c:pt>
                <c:pt idx="461">
                  <c:v>41425.0</c:v>
                </c:pt>
                <c:pt idx="462">
                  <c:v>41455.0</c:v>
                </c:pt>
                <c:pt idx="463">
                  <c:v>41486.0</c:v>
                </c:pt>
                <c:pt idx="464">
                  <c:v>41517.0</c:v>
                </c:pt>
                <c:pt idx="465">
                  <c:v>41547.0</c:v>
                </c:pt>
                <c:pt idx="466">
                  <c:v>41578.0</c:v>
                </c:pt>
                <c:pt idx="467">
                  <c:v>41608.0</c:v>
                </c:pt>
                <c:pt idx="468">
                  <c:v>41639.0</c:v>
                </c:pt>
                <c:pt idx="469">
                  <c:v>41670.0</c:v>
                </c:pt>
                <c:pt idx="470">
                  <c:v>41698.0</c:v>
                </c:pt>
                <c:pt idx="471">
                  <c:v>41729.0</c:v>
                </c:pt>
                <c:pt idx="472">
                  <c:v>41759.0</c:v>
                </c:pt>
                <c:pt idx="473">
                  <c:v>41790.0</c:v>
                </c:pt>
                <c:pt idx="474">
                  <c:v>41820.0</c:v>
                </c:pt>
                <c:pt idx="475">
                  <c:v>41851.0</c:v>
                </c:pt>
                <c:pt idx="476">
                  <c:v>41882.0</c:v>
                </c:pt>
                <c:pt idx="477">
                  <c:v>41912.0</c:v>
                </c:pt>
                <c:pt idx="478">
                  <c:v>41943.0</c:v>
                </c:pt>
                <c:pt idx="479">
                  <c:v>41973.0</c:v>
                </c:pt>
                <c:pt idx="480">
                  <c:v>42004.0</c:v>
                </c:pt>
                <c:pt idx="481">
                  <c:v>42035.0</c:v>
                </c:pt>
                <c:pt idx="482">
                  <c:v>42063.0</c:v>
                </c:pt>
                <c:pt idx="483">
                  <c:v>42094.0</c:v>
                </c:pt>
                <c:pt idx="484">
                  <c:v>42124.0</c:v>
                </c:pt>
                <c:pt idx="485">
                  <c:v>42155.0</c:v>
                </c:pt>
                <c:pt idx="486">
                  <c:v>42185.0</c:v>
                </c:pt>
                <c:pt idx="487">
                  <c:v>42216.0</c:v>
                </c:pt>
                <c:pt idx="488">
                  <c:v>42247.0</c:v>
                </c:pt>
                <c:pt idx="489">
                  <c:v>42277.0</c:v>
                </c:pt>
                <c:pt idx="490">
                  <c:v>42308.0</c:v>
                </c:pt>
                <c:pt idx="491">
                  <c:v>42338.0</c:v>
                </c:pt>
                <c:pt idx="492">
                  <c:v>42369.0</c:v>
                </c:pt>
                <c:pt idx="493">
                  <c:v>42400.0</c:v>
                </c:pt>
                <c:pt idx="494">
                  <c:v>42429.0</c:v>
                </c:pt>
                <c:pt idx="495">
                  <c:v>42460.0</c:v>
                </c:pt>
                <c:pt idx="496">
                  <c:v>42490.0</c:v>
                </c:pt>
                <c:pt idx="497">
                  <c:v>42521.0</c:v>
                </c:pt>
                <c:pt idx="498">
                  <c:v>42551.0</c:v>
                </c:pt>
                <c:pt idx="499">
                  <c:v>42582.0</c:v>
                </c:pt>
                <c:pt idx="500">
                  <c:v>42613.0</c:v>
                </c:pt>
                <c:pt idx="501">
                  <c:v>42643.0</c:v>
                </c:pt>
                <c:pt idx="502">
                  <c:v>42674.0</c:v>
                </c:pt>
                <c:pt idx="503">
                  <c:v>42704.0</c:v>
                </c:pt>
                <c:pt idx="504">
                  <c:v>42735.0</c:v>
                </c:pt>
                <c:pt idx="505">
                  <c:v>42766.0</c:v>
                </c:pt>
                <c:pt idx="506">
                  <c:v>42794.0</c:v>
                </c:pt>
                <c:pt idx="507">
                  <c:v>42825.0</c:v>
                </c:pt>
                <c:pt idx="508">
                  <c:v>42855.0</c:v>
                </c:pt>
                <c:pt idx="509">
                  <c:v>42886.0</c:v>
                </c:pt>
                <c:pt idx="510">
                  <c:v>42916.0</c:v>
                </c:pt>
                <c:pt idx="511">
                  <c:v>42947.0</c:v>
                </c:pt>
                <c:pt idx="512">
                  <c:v>42978.0</c:v>
                </c:pt>
                <c:pt idx="513">
                  <c:v>43008.0</c:v>
                </c:pt>
                <c:pt idx="514">
                  <c:v>43039.0</c:v>
                </c:pt>
                <c:pt idx="515">
                  <c:v>43069.0</c:v>
                </c:pt>
                <c:pt idx="516">
                  <c:v>43100.0</c:v>
                </c:pt>
              </c:numCache>
            </c:numRef>
          </c:xVal>
          <c:yVal>
            <c:numRef>
              <c:f>Plot!$C$2:$C$518</c:f>
              <c:numCache>
                <c:formatCode>General</c:formatCode>
                <c:ptCount val="517"/>
                <c:pt idx="0">
                  <c:v>6.394523255813958</c:v>
                </c:pt>
                <c:pt idx="1">
                  <c:v>6.104083720930237</c:v>
                </c:pt>
                <c:pt idx="2">
                  <c:v>5.918432558139532</c:v>
                </c:pt>
                <c:pt idx="3">
                  <c:v>5.808737209302318</c:v>
                </c:pt>
                <c:pt idx="4">
                  <c:v>5.951839534883714</c:v>
                </c:pt>
                <c:pt idx="5">
                  <c:v>6.961746511627908</c:v>
                </c:pt>
                <c:pt idx="6">
                  <c:v>7.303103488372087</c:v>
                </c:pt>
                <c:pt idx="7">
                  <c:v>6.733160232558141</c:v>
                </c:pt>
                <c:pt idx="8">
                  <c:v>6.507222558139535</c:v>
                </c:pt>
                <c:pt idx="9">
                  <c:v>6.295407906976745</c:v>
                </c:pt>
                <c:pt idx="10">
                  <c:v>5.766298837209302</c:v>
                </c:pt>
                <c:pt idx="11">
                  <c:v>5.533039534883716</c:v>
                </c:pt>
                <c:pt idx="12">
                  <c:v>5.220823255813958</c:v>
                </c:pt>
                <c:pt idx="13">
                  <c:v>5.087283720930237</c:v>
                </c:pt>
                <c:pt idx="14">
                  <c:v>5.000832558139535</c:v>
                </c:pt>
                <c:pt idx="15">
                  <c:v>5.092037209302315</c:v>
                </c:pt>
                <c:pt idx="16">
                  <c:v>5.464739534883716</c:v>
                </c:pt>
                <c:pt idx="17">
                  <c:v>6.326546511627907</c:v>
                </c:pt>
                <c:pt idx="18">
                  <c:v>6.506603488372086</c:v>
                </c:pt>
                <c:pt idx="19">
                  <c:v>6.114060232558142</c:v>
                </c:pt>
                <c:pt idx="20">
                  <c:v>5.912622558139535</c:v>
                </c:pt>
                <c:pt idx="21">
                  <c:v>5.766407906976745</c:v>
                </c:pt>
                <c:pt idx="22">
                  <c:v>5.067098837209301</c:v>
                </c:pt>
                <c:pt idx="23">
                  <c:v>4.783339534883715</c:v>
                </c:pt>
                <c:pt idx="24">
                  <c:v>4.008423255813955</c:v>
                </c:pt>
                <c:pt idx="25">
                  <c:v>3.703483720930236</c:v>
                </c:pt>
                <c:pt idx="26">
                  <c:v>3.691232558139536</c:v>
                </c:pt>
                <c:pt idx="27">
                  <c:v>3.601737209302314</c:v>
                </c:pt>
                <c:pt idx="28">
                  <c:v>3.691239534883714</c:v>
                </c:pt>
                <c:pt idx="29">
                  <c:v>3.991546511627906</c:v>
                </c:pt>
                <c:pt idx="30">
                  <c:v>3.814803488372085</c:v>
                </c:pt>
                <c:pt idx="31">
                  <c:v>2.959160232558142</c:v>
                </c:pt>
                <c:pt idx="32">
                  <c:v>2.404722558139536</c:v>
                </c:pt>
                <c:pt idx="33">
                  <c:v>2.406907906976745</c:v>
                </c:pt>
                <c:pt idx="34">
                  <c:v>1.787598837209302</c:v>
                </c:pt>
                <c:pt idx="35">
                  <c:v>1.446639534883715</c:v>
                </c:pt>
                <c:pt idx="36">
                  <c:v>1.323823255813956</c:v>
                </c:pt>
                <c:pt idx="37">
                  <c:v>1.419583720930238</c:v>
                </c:pt>
                <c:pt idx="38">
                  <c:v>1.526032558139534</c:v>
                </c:pt>
                <c:pt idx="39">
                  <c:v>1.825637209302314</c:v>
                </c:pt>
                <c:pt idx="40">
                  <c:v>1.959339534883714</c:v>
                </c:pt>
                <c:pt idx="41">
                  <c:v>2.790346511627906</c:v>
                </c:pt>
                <c:pt idx="42">
                  <c:v>3.306803488372086</c:v>
                </c:pt>
                <c:pt idx="43">
                  <c:v>3.158460232558143</c:v>
                </c:pt>
                <c:pt idx="44">
                  <c:v>3.104222558139536</c:v>
                </c:pt>
                <c:pt idx="45">
                  <c:v>3.353207906976745</c:v>
                </c:pt>
                <c:pt idx="46">
                  <c:v>3.408498837209301</c:v>
                </c:pt>
                <c:pt idx="47">
                  <c:v>3.398339534883714</c:v>
                </c:pt>
                <c:pt idx="48">
                  <c:v>3.148023255813956</c:v>
                </c:pt>
                <c:pt idx="49">
                  <c:v>3.211783720930239</c:v>
                </c:pt>
                <c:pt idx="50">
                  <c:v>3.258132558139536</c:v>
                </c:pt>
                <c:pt idx="51">
                  <c:v>3.243837209302313</c:v>
                </c:pt>
                <c:pt idx="52">
                  <c:v>3.827639534883716</c:v>
                </c:pt>
                <c:pt idx="53">
                  <c:v>4.932446511627905</c:v>
                </c:pt>
                <c:pt idx="54">
                  <c:v>5.496403488372084</c:v>
                </c:pt>
                <c:pt idx="55">
                  <c:v>5.062160232558142</c:v>
                </c:pt>
                <c:pt idx="56">
                  <c:v>4.796022558139537</c:v>
                </c:pt>
                <c:pt idx="57">
                  <c:v>4.868807906976745</c:v>
                </c:pt>
                <c:pt idx="58">
                  <c:v>4.596898837209302</c:v>
                </c:pt>
                <c:pt idx="59">
                  <c:v>4.294039534883716</c:v>
                </c:pt>
                <c:pt idx="60">
                  <c:v>3.423923255813956</c:v>
                </c:pt>
                <c:pt idx="61">
                  <c:v>3.141883720930238</c:v>
                </c:pt>
                <c:pt idx="62">
                  <c:v>3.023732558139535</c:v>
                </c:pt>
                <c:pt idx="63">
                  <c:v>3.187337209302313</c:v>
                </c:pt>
                <c:pt idx="64">
                  <c:v>3.473539534883713</c:v>
                </c:pt>
                <c:pt idx="65">
                  <c:v>4.266846511627907</c:v>
                </c:pt>
                <c:pt idx="66">
                  <c:v>4.583103488372085</c:v>
                </c:pt>
                <c:pt idx="67">
                  <c:v>4.471860232558142</c:v>
                </c:pt>
                <c:pt idx="68">
                  <c:v>4.231122558139537</c:v>
                </c:pt>
                <c:pt idx="69">
                  <c:v>4.105407906976746</c:v>
                </c:pt>
                <c:pt idx="70">
                  <c:v>3.739598837209304</c:v>
                </c:pt>
                <c:pt idx="71">
                  <c:v>3.623939534883714</c:v>
                </c:pt>
                <c:pt idx="72">
                  <c:v>3.330223255813955</c:v>
                </c:pt>
                <c:pt idx="73">
                  <c:v>3.196683720930238</c:v>
                </c:pt>
                <c:pt idx="74">
                  <c:v>3.326032558139534</c:v>
                </c:pt>
                <c:pt idx="75">
                  <c:v>3.721837209302314</c:v>
                </c:pt>
                <c:pt idx="76">
                  <c:v>4.174539534883714</c:v>
                </c:pt>
                <c:pt idx="77">
                  <c:v>4.662346511627906</c:v>
                </c:pt>
                <c:pt idx="78">
                  <c:v>4.409903488372087</c:v>
                </c:pt>
                <c:pt idx="79">
                  <c:v>4.335960232558143</c:v>
                </c:pt>
                <c:pt idx="80">
                  <c:v>4.179122558139536</c:v>
                </c:pt>
                <c:pt idx="81">
                  <c:v>4.279607906976744</c:v>
                </c:pt>
                <c:pt idx="82">
                  <c:v>3.931298837209301</c:v>
                </c:pt>
                <c:pt idx="83">
                  <c:v>3.616939534883716</c:v>
                </c:pt>
                <c:pt idx="84">
                  <c:v>3.369223255813956</c:v>
                </c:pt>
                <c:pt idx="85">
                  <c:v>3.451283720930238</c:v>
                </c:pt>
                <c:pt idx="86">
                  <c:v>3.643332558139533</c:v>
                </c:pt>
                <c:pt idx="87">
                  <c:v>3.791637209302315</c:v>
                </c:pt>
                <c:pt idx="88">
                  <c:v>4.113839534883713</c:v>
                </c:pt>
                <c:pt idx="89">
                  <c:v>5.035046511627907</c:v>
                </c:pt>
                <c:pt idx="90">
                  <c:v>5.595203488372085</c:v>
                </c:pt>
                <c:pt idx="91">
                  <c:v>5.616960232558142</c:v>
                </c:pt>
                <c:pt idx="92">
                  <c:v>5.672422558139537</c:v>
                </c:pt>
                <c:pt idx="93">
                  <c:v>5.820307906976744</c:v>
                </c:pt>
                <c:pt idx="94">
                  <c:v>5.499498837209302</c:v>
                </c:pt>
                <c:pt idx="95">
                  <c:v>5.070039534883715</c:v>
                </c:pt>
                <c:pt idx="96">
                  <c:v>4.715923255813955</c:v>
                </c:pt>
                <c:pt idx="97">
                  <c:v>4.772783720930238</c:v>
                </c:pt>
                <c:pt idx="98">
                  <c:v>4.536032558139535</c:v>
                </c:pt>
                <c:pt idx="99">
                  <c:v>4.647337209302314</c:v>
                </c:pt>
                <c:pt idx="100">
                  <c:v>5.159839534883716</c:v>
                </c:pt>
                <c:pt idx="101">
                  <c:v>5.988546511627906</c:v>
                </c:pt>
                <c:pt idx="102">
                  <c:v>5.916603488372086</c:v>
                </c:pt>
                <c:pt idx="103">
                  <c:v>5.032360232558144</c:v>
                </c:pt>
                <c:pt idx="104">
                  <c:v>4.949622558139536</c:v>
                </c:pt>
                <c:pt idx="105">
                  <c:v>5.145307906976743</c:v>
                </c:pt>
                <c:pt idx="106">
                  <c:v>4.897498837209301</c:v>
                </c:pt>
                <c:pt idx="107">
                  <c:v>4.630639534883716</c:v>
                </c:pt>
                <c:pt idx="108">
                  <c:v>4.161923255813956</c:v>
                </c:pt>
                <c:pt idx="109">
                  <c:v>4.064983720930236</c:v>
                </c:pt>
                <c:pt idx="110">
                  <c:v>4.156032558139536</c:v>
                </c:pt>
                <c:pt idx="111">
                  <c:v>4.057237209302315</c:v>
                </c:pt>
                <c:pt idx="112">
                  <c:v>3.870139534883716</c:v>
                </c:pt>
                <c:pt idx="113">
                  <c:v>4.404146511627907</c:v>
                </c:pt>
                <c:pt idx="114">
                  <c:v>4.740003488372085</c:v>
                </c:pt>
                <c:pt idx="115">
                  <c:v>4.652560232558141</c:v>
                </c:pt>
                <c:pt idx="116">
                  <c:v>4.583322558139537</c:v>
                </c:pt>
                <c:pt idx="117">
                  <c:v>4.687907906976743</c:v>
                </c:pt>
                <c:pt idx="118">
                  <c:v>4.567998837209302</c:v>
                </c:pt>
                <c:pt idx="119">
                  <c:v>4.457239534883715</c:v>
                </c:pt>
                <c:pt idx="120">
                  <c:v>4.054123255813955</c:v>
                </c:pt>
                <c:pt idx="121">
                  <c:v>3.770583720930236</c:v>
                </c:pt>
                <c:pt idx="122">
                  <c:v>3.296632558139535</c:v>
                </c:pt>
                <c:pt idx="123">
                  <c:v>2.969137209302314</c:v>
                </c:pt>
                <c:pt idx="124">
                  <c:v>3.278139534883714</c:v>
                </c:pt>
                <c:pt idx="125">
                  <c:v>4.296546511627906</c:v>
                </c:pt>
                <c:pt idx="126">
                  <c:v>4.716703488372086</c:v>
                </c:pt>
                <c:pt idx="127">
                  <c:v>4.522460232558142</c:v>
                </c:pt>
                <c:pt idx="128">
                  <c:v>4.366522558139536</c:v>
                </c:pt>
                <c:pt idx="129">
                  <c:v>4.383107906976745</c:v>
                </c:pt>
                <c:pt idx="130">
                  <c:v>4.297198837209301</c:v>
                </c:pt>
                <c:pt idx="131">
                  <c:v>4.128839534883717</c:v>
                </c:pt>
                <c:pt idx="132">
                  <c:v>3.657623255813956</c:v>
                </c:pt>
                <c:pt idx="133">
                  <c:v>3.565483720930239</c:v>
                </c:pt>
                <c:pt idx="134">
                  <c:v>3.265832558139536</c:v>
                </c:pt>
                <c:pt idx="135">
                  <c:v>2.764537209302314</c:v>
                </c:pt>
                <c:pt idx="136">
                  <c:v>2.562339534883716</c:v>
                </c:pt>
                <c:pt idx="137">
                  <c:v>2.667946511627906</c:v>
                </c:pt>
                <c:pt idx="138">
                  <c:v>3.157303488372086</c:v>
                </c:pt>
                <c:pt idx="139">
                  <c:v>3.208860232558143</c:v>
                </c:pt>
                <c:pt idx="140">
                  <c:v>3.411322558139536</c:v>
                </c:pt>
                <c:pt idx="141">
                  <c:v>3.659407906976744</c:v>
                </c:pt>
                <c:pt idx="142">
                  <c:v>3.900798837209301</c:v>
                </c:pt>
                <c:pt idx="143">
                  <c:v>3.853939534883715</c:v>
                </c:pt>
                <c:pt idx="144">
                  <c:v>3.379923255813956</c:v>
                </c:pt>
                <c:pt idx="145">
                  <c:v>3.410583720930237</c:v>
                </c:pt>
                <c:pt idx="146">
                  <c:v>3.537832558139534</c:v>
                </c:pt>
                <c:pt idx="147">
                  <c:v>3.599237209302316</c:v>
                </c:pt>
                <c:pt idx="148">
                  <c:v>3.662739534883716</c:v>
                </c:pt>
                <c:pt idx="149">
                  <c:v>3.965846511627905</c:v>
                </c:pt>
                <c:pt idx="150">
                  <c:v>3.656303488372085</c:v>
                </c:pt>
                <c:pt idx="151">
                  <c:v>3.329460232558143</c:v>
                </c:pt>
                <c:pt idx="152">
                  <c:v>3.189322558139536</c:v>
                </c:pt>
                <c:pt idx="153">
                  <c:v>3.458507906976745</c:v>
                </c:pt>
                <c:pt idx="154">
                  <c:v>3.330798837209301</c:v>
                </c:pt>
                <c:pt idx="155">
                  <c:v>3.226239534883717</c:v>
                </c:pt>
                <c:pt idx="156">
                  <c:v>2.873823255813956</c:v>
                </c:pt>
                <c:pt idx="157">
                  <c:v>2.838883720930237</c:v>
                </c:pt>
                <c:pt idx="158">
                  <c:v>2.552832558139535</c:v>
                </c:pt>
                <c:pt idx="159">
                  <c:v>2.499637209302314</c:v>
                </c:pt>
                <c:pt idx="160">
                  <c:v>2.915939534883716</c:v>
                </c:pt>
                <c:pt idx="161">
                  <c:v>4.023646511627906</c:v>
                </c:pt>
                <c:pt idx="162">
                  <c:v>4.540803488372088</c:v>
                </c:pt>
                <c:pt idx="163">
                  <c:v>4.239260232558143</c:v>
                </c:pt>
                <c:pt idx="164">
                  <c:v>4.674322558139536</c:v>
                </c:pt>
                <c:pt idx="165">
                  <c:v>5.021507906976744</c:v>
                </c:pt>
                <c:pt idx="166">
                  <c:v>4.799998837209301</c:v>
                </c:pt>
                <c:pt idx="167">
                  <c:v>4.660339534883715</c:v>
                </c:pt>
                <c:pt idx="168">
                  <c:v>3.990823255813957</c:v>
                </c:pt>
                <c:pt idx="169">
                  <c:v>3.65358372093024</c:v>
                </c:pt>
                <c:pt idx="170">
                  <c:v>3.334932558139535</c:v>
                </c:pt>
                <c:pt idx="171">
                  <c:v>3.284937209302313</c:v>
                </c:pt>
                <c:pt idx="172">
                  <c:v>3.232339534883714</c:v>
                </c:pt>
                <c:pt idx="173">
                  <c:v>2.979046511627907</c:v>
                </c:pt>
                <c:pt idx="174">
                  <c:v>2.150903488372087</c:v>
                </c:pt>
                <c:pt idx="175">
                  <c:v>1.803360232558143</c:v>
                </c:pt>
                <c:pt idx="176">
                  <c:v>2.038022558139536</c:v>
                </c:pt>
                <c:pt idx="177">
                  <c:v>2.405707906976746</c:v>
                </c:pt>
                <c:pt idx="178">
                  <c:v>2.625398837209303</c:v>
                </c:pt>
                <c:pt idx="179">
                  <c:v>2.730239534883715</c:v>
                </c:pt>
                <c:pt idx="180">
                  <c:v>2.543823255813958</c:v>
                </c:pt>
                <c:pt idx="181">
                  <c:v>2.605783720930237</c:v>
                </c:pt>
                <c:pt idx="182">
                  <c:v>2.586732558139534</c:v>
                </c:pt>
                <c:pt idx="183">
                  <c:v>2.592037209302315</c:v>
                </c:pt>
                <c:pt idx="184">
                  <c:v>2.969739534883715</c:v>
                </c:pt>
                <c:pt idx="185">
                  <c:v>3.725746511627907</c:v>
                </c:pt>
                <c:pt idx="186">
                  <c:v>3.671703488372085</c:v>
                </c:pt>
                <c:pt idx="187">
                  <c:v>3.219460232558143</c:v>
                </c:pt>
                <c:pt idx="188">
                  <c:v>3.451922558139536</c:v>
                </c:pt>
                <c:pt idx="189">
                  <c:v>3.637707906976745</c:v>
                </c:pt>
                <c:pt idx="190">
                  <c:v>3.583298837209302</c:v>
                </c:pt>
                <c:pt idx="191">
                  <c:v>3.543239534883718</c:v>
                </c:pt>
                <c:pt idx="192">
                  <c:v>2.890123255813957</c:v>
                </c:pt>
                <c:pt idx="193">
                  <c:v>2.364183720930239</c:v>
                </c:pt>
                <c:pt idx="194">
                  <c:v>1.825532558139535</c:v>
                </c:pt>
                <c:pt idx="195">
                  <c:v>1.304137209302315</c:v>
                </c:pt>
                <c:pt idx="196">
                  <c:v>0.967839534883716</c:v>
                </c:pt>
                <c:pt idx="197">
                  <c:v>0.984146511627905</c:v>
                </c:pt>
                <c:pt idx="198">
                  <c:v>0.828403488372086</c:v>
                </c:pt>
                <c:pt idx="199">
                  <c:v>0.761660232558142</c:v>
                </c:pt>
                <c:pt idx="200">
                  <c:v>0.832522558139537</c:v>
                </c:pt>
                <c:pt idx="201">
                  <c:v>0.569407906976744</c:v>
                </c:pt>
                <c:pt idx="202">
                  <c:v>0.479598837209302</c:v>
                </c:pt>
                <c:pt idx="203">
                  <c:v>0.510339534883716</c:v>
                </c:pt>
                <c:pt idx="204">
                  <c:v>0.338523255813957</c:v>
                </c:pt>
                <c:pt idx="205">
                  <c:v>0.406683720930239</c:v>
                </c:pt>
                <c:pt idx="206">
                  <c:v>0.259832558139536</c:v>
                </c:pt>
                <c:pt idx="207">
                  <c:v>0.302837209302314</c:v>
                </c:pt>
                <c:pt idx="208">
                  <c:v>0.912639534883713</c:v>
                </c:pt>
                <c:pt idx="209">
                  <c:v>2.039846511627907</c:v>
                </c:pt>
                <c:pt idx="210">
                  <c:v>2.924203488372086</c:v>
                </c:pt>
                <c:pt idx="211">
                  <c:v>3.220160232558143</c:v>
                </c:pt>
                <c:pt idx="212">
                  <c:v>3.545922558139537</c:v>
                </c:pt>
                <c:pt idx="213">
                  <c:v>3.835507906976744</c:v>
                </c:pt>
                <c:pt idx="214">
                  <c:v>3.041098837209301</c:v>
                </c:pt>
                <c:pt idx="215">
                  <c:v>2.483839534883717</c:v>
                </c:pt>
                <c:pt idx="216">
                  <c:v>2.188223255813955</c:v>
                </c:pt>
                <c:pt idx="217">
                  <c:v>2.248483720930238</c:v>
                </c:pt>
                <c:pt idx="218">
                  <c:v>2.189532558139536</c:v>
                </c:pt>
                <c:pt idx="219">
                  <c:v>2.227737209302315</c:v>
                </c:pt>
                <c:pt idx="220">
                  <c:v>2.398539534883714</c:v>
                </c:pt>
                <c:pt idx="221">
                  <c:v>2.890046511627908</c:v>
                </c:pt>
                <c:pt idx="222">
                  <c:v>2.884503488372086</c:v>
                </c:pt>
                <c:pt idx="223">
                  <c:v>2.705160232558143</c:v>
                </c:pt>
                <c:pt idx="224">
                  <c:v>2.824922558139537</c:v>
                </c:pt>
                <c:pt idx="225">
                  <c:v>2.640807906976745</c:v>
                </c:pt>
                <c:pt idx="226">
                  <c:v>2.257998837209303</c:v>
                </c:pt>
                <c:pt idx="227">
                  <c:v>2.247639534883717</c:v>
                </c:pt>
                <c:pt idx="228">
                  <c:v>2.163323255813956</c:v>
                </c:pt>
                <c:pt idx="229">
                  <c:v>2.287883720930239</c:v>
                </c:pt>
                <c:pt idx="230">
                  <c:v>2.172832558139536</c:v>
                </c:pt>
                <c:pt idx="231">
                  <c:v>2.266637209302313</c:v>
                </c:pt>
                <c:pt idx="232">
                  <c:v>2.479839534883716</c:v>
                </c:pt>
                <c:pt idx="233">
                  <c:v>2.534946511627908</c:v>
                </c:pt>
                <c:pt idx="234">
                  <c:v>2.218903488372085</c:v>
                </c:pt>
                <c:pt idx="235">
                  <c:v>1.610060232558142</c:v>
                </c:pt>
                <c:pt idx="236">
                  <c:v>1.222322558139536</c:v>
                </c:pt>
                <c:pt idx="237">
                  <c:v>1.254007906976744</c:v>
                </c:pt>
                <c:pt idx="238">
                  <c:v>1.282798837209302</c:v>
                </c:pt>
                <c:pt idx="239">
                  <c:v>1.283039534883716</c:v>
                </c:pt>
                <c:pt idx="240">
                  <c:v>1.119323255813956</c:v>
                </c:pt>
                <c:pt idx="241">
                  <c:v>1.257583720930238</c:v>
                </c:pt>
                <c:pt idx="242">
                  <c:v>1.171832558139535</c:v>
                </c:pt>
                <c:pt idx="243">
                  <c:v>1.307137209302315</c:v>
                </c:pt>
                <c:pt idx="244">
                  <c:v>1.581139534883714</c:v>
                </c:pt>
                <c:pt idx="245">
                  <c:v>2.055646511627906</c:v>
                </c:pt>
                <c:pt idx="246">
                  <c:v>2.159303488372085</c:v>
                </c:pt>
                <c:pt idx="247">
                  <c:v>1.400460232558142</c:v>
                </c:pt>
                <c:pt idx="248">
                  <c:v>0.641822558139536</c:v>
                </c:pt>
                <c:pt idx="249">
                  <c:v>0.874807906976745</c:v>
                </c:pt>
                <c:pt idx="250">
                  <c:v>1.020198837209302</c:v>
                </c:pt>
                <c:pt idx="251">
                  <c:v>0.725839534883715</c:v>
                </c:pt>
                <c:pt idx="252">
                  <c:v>0.403023255813956</c:v>
                </c:pt>
                <c:pt idx="253">
                  <c:v>0.229983720930239</c:v>
                </c:pt>
                <c:pt idx="254">
                  <c:v>0.0471325581395341</c:v>
                </c:pt>
                <c:pt idx="255">
                  <c:v>0.0104372093023137</c:v>
                </c:pt>
                <c:pt idx="256">
                  <c:v>0.346539534883714</c:v>
                </c:pt>
                <c:pt idx="257">
                  <c:v>1.055446511627906</c:v>
                </c:pt>
                <c:pt idx="258">
                  <c:v>1.071603488372087</c:v>
                </c:pt>
                <c:pt idx="259">
                  <c:v>0.745660232558142</c:v>
                </c:pt>
                <c:pt idx="260">
                  <c:v>0.680822558139537</c:v>
                </c:pt>
                <c:pt idx="261">
                  <c:v>0.754707906976744</c:v>
                </c:pt>
                <c:pt idx="262">
                  <c:v>0.544098837209303</c:v>
                </c:pt>
                <c:pt idx="263">
                  <c:v>0.283639534883715</c:v>
                </c:pt>
                <c:pt idx="264">
                  <c:v>-0.0499767441860435</c:v>
                </c:pt>
                <c:pt idx="265">
                  <c:v>0.0613837209302375</c:v>
                </c:pt>
                <c:pt idx="266">
                  <c:v>0.286532558139534</c:v>
                </c:pt>
                <c:pt idx="267">
                  <c:v>0.489337209302317</c:v>
                </c:pt>
                <c:pt idx="268">
                  <c:v>0.527439534883715</c:v>
                </c:pt>
                <c:pt idx="269">
                  <c:v>1.001746511627907</c:v>
                </c:pt>
                <c:pt idx="270">
                  <c:v>1.542903488372087</c:v>
                </c:pt>
                <c:pt idx="271">
                  <c:v>1.721060232558143</c:v>
                </c:pt>
                <c:pt idx="272">
                  <c:v>1.871722558139536</c:v>
                </c:pt>
                <c:pt idx="273">
                  <c:v>1.762907906976744</c:v>
                </c:pt>
                <c:pt idx="274">
                  <c:v>1.406498837209302</c:v>
                </c:pt>
                <c:pt idx="275">
                  <c:v>0.936639534883717</c:v>
                </c:pt>
                <c:pt idx="276">
                  <c:v>0.528323255813955</c:v>
                </c:pt>
                <c:pt idx="277">
                  <c:v>0.726483720930236</c:v>
                </c:pt>
                <c:pt idx="278">
                  <c:v>0.527932558139536</c:v>
                </c:pt>
                <c:pt idx="279">
                  <c:v>0.285837209302315</c:v>
                </c:pt>
                <c:pt idx="280">
                  <c:v>0.479839534883716</c:v>
                </c:pt>
                <c:pt idx="281">
                  <c:v>0.858846511627906</c:v>
                </c:pt>
                <c:pt idx="282">
                  <c:v>0.806003488372088</c:v>
                </c:pt>
                <c:pt idx="283">
                  <c:v>0.451460232558142</c:v>
                </c:pt>
                <c:pt idx="284">
                  <c:v>0.442822558139536</c:v>
                </c:pt>
                <c:pt idx="285">
                  <c:v>0.331707906976744</c:v>
                </c:pt>
                <c:pt idx="286">
                  <c:v>0.229298837209301</c:v>
                </c:pt>
                <c:pt idx="287">
                  <c:v>0.176139534883717</c:v>
                </c:pt>
                <c:pt idx="288">
                  <c:v>-0.0728767441860434</c:v>
                </c:pt>
                <c:pt idx="289">
                  <c:v>0.0605837209302393</c:v>
                </c:pt>
                <c:pt idx="290">
                  <c:v>0.180932558139535</c:v>
                </c:pt>
                <c:pt idx="291">
                  <c:v>0.101137209302316</c:v>
                </c:pt>
                <c:pt idx="292">
                  <c:v>-0.0696604651162857</c:v>
                </c:pt>
                <c:pt idx="293">
                  <c:v>0.0853465116279075</c:v>
                </c:pt>
                <c:pt idx="294">
                  <c:v>0.127803488372088</c:v>
                </c:pt>
                <c:pt idx="295">
                  <c:v>-0.179739767441857</c:v>
                </c:pt>
                <c:pt idx="296">
                  <c:v>-0.119077441860464</c:v>
                </c:pt>
                <c:pt idx="297">
                  <c:v>-0.353692093023255</c:v>
                </c:pt>
                <c:pt idx="298">
                  <c:v>-0.670801162790697</c:v>
                </c:pt>
                <c:pt idx="299">
                  <c:v>-0.820260465116284</c:v>
                </c:pt>
                <c:pt idx="300">
                  <c:v>-1.258576744186044</c:v>
                </c:pt>
                <c:pt idx="301">
                  <c:v>-1.411416279069762</c:v>
                </c:pt>
                <c:pt idx="302">
                  <c:v>-1.317967441860464</c:v>
                </c:pt>
                <c:pt idx="303">
                  <c:v>-1.392462790697685</c:v>
                </c:pt>
                <c:pt idx="304">
                  <c:v>-1.035060465116285</c:v>
                </c:pt>
                <c:pt idx="305">
                  <c:v>-0.120153488372093</c:v>
                </c:pt>
                <c:pt idx="306">
                  <c:v>0.219603488372087</c:v>
                </c:pt>
                <c:pt idx="307">
                  <c:v>-0.160439767441858</c:v>
                </c:pt>
                <c:pt idx="308">
                  <c:v>-0.366577441860464</c:v>
                </c:pt>
                <c:pt idx="309">
                  <c:v>-0.311092093023255</c:v>
                </c:pt>
                <c:pt idx="310">
                  <c:v>-0.390901162790698</c:v>
                </c:pt>
                <c:pt idx="311">
                  <c:v>-0.429960465116284</c:v>
                </c:pt>
                <c:pt idx="312">
                  <c:v>-1.055476744186045</c:v>
                </c:pt>
                <c:pt idx="313">
                  <c:v>-1.399516279069761</c:v>
                </c:pt>
                <c:pt idx="314">
                  <c:v>-1.307367441860464</c:v>
                </c:pt>
                <c:pt idx="315">
                  <c:v>-1.097462790697683</c:v>
                </c:pt>
                <c:pt idx="316">
                  <c:v>-0.988160465116284</c:v>
                </c:pt>
                <c:pt idx="317">
                  <c:v>-1.208353488372094</c:v>
                </c:pt>
                <c:pt idx="318">
                  <c:v>-1.133096511627913</c:v>
                </c:pt>
                <c:pt idx="319">
                  <c:v>-0.967939767441857</c:v>
                </c:pt>
                <c:pt idx="320">
                  <c:v>-1.120767441860464</c:v>
                </c:pt>
                <c:pt idx="321">
                  <c:v>-1.377792093023254</c:v>
                </c:pt>
                <c:pt idx="322">
                  <c:v>-1.509801162790698</c:v>
                </c:pt>
                <c:pt idx="323">
                  <c:v>-1.684860465116284</c:v>
                </c:pt>
                <c:pt idx="324">
                  <c:v>-2.001876744186042</c:v>
                </c:pt>
                <c:pt idx="325">
                  <c:v>-2.030716279069761</c:v>
                </c:pt>
                <c:pt idx="326">
                  <c:v>-2.075667441860464</c:v>
                </c:pt>
                <c:pt idx="327">
                  <c:v>-2.037662790697684</c:v>
                </c:pt>
                <c:pt idx="328">
                  <c:v>-2.005960465116285</c:v>
                </c:pt>
                <c:pt idx="329">
                  <c:v>-1.922253488372093</c:v>
                </c:pt>
                <c:pt idx="330">
                  <c:v>-1.665596511627914</c:v>
                </c:pt>
                <c:pt idx="331">
                  <c:v>-1.271639767441858</c:v>
                </c:pt>
                <c:pt idx="332">
                  <c:v>-1.290517441860464</c:v>
                </c:pt>
                <c:pt idx="333">
                  <c:v>-1.747732093023256</c:v>
                </c:pt>
                <c:pt idx="334">
                  <c:v>-2.093901162790699</c:v>
                </c:pt>
                <c:pt idx="335">
                  <c:v>-2.628460465116284</c:v>
                </c:pt>
                <c:pt idx="336">
                  <c:v>-2.986976744186045</c:v>
                </c:pt>
                <c:pt idx="337">
                  <c:v>-3.253716279069764</c:v>
                </c:pt>
                <c:pt idx="338">
                  <c:v>-3.132167441860464</c:v>
                </c:pt>
                <c:pt idx="339">
                  <c:v>-3.390262790697683</c:v>
                </c:pt>
                <c:pt idx="340">
                  <c:v>-3.248560465116284</c:v>
                </c:pt>
                <c:pt idx="341">
                  <c:v>-3.635353488372093</c:v>
                </c:pt>
                <c:pt idx="342">
                  <c:v>-4.238996511627914</c:v>
                </c:pt>
                <c:pt idx="343">
                  <c:v>-4.060449767441857</c:v>
                </c:pt>
                <c:pt idx="344">
                  <c:v>-3.877567441860464</c:v>
                </c:pt>
                <c:pt idx="345">
                  <c:v>-4.450802093023255</c:v>
                </c:pt>
                <c:pt idx="346">
                  <c:v>-3.953301162790698</c:v>
                </c:pt>
                <c:pt idx="347">
                  <c:v>-3.500560465116283</c:v>
                </c:pt>
                <c:pt idx="348">
                  <c:v>-2.793776744186043</c:v>
                </c:pt>
                <c:pt idx="349">
                  <c:v>-2.540216279069764</c:v>
                </c:pt>
                <c:pt idx="350">
                  <c:v>-2.303567441860466</c:v>
                </c:pt>
                <c:pt idx="351">
                  <c:v>-2.159962790697683</c:v>
                </c:pt>
                <c:pt idx="352">
                  <c:v>-2.220760465116285</c:v>
                </c:pt>
                <c:pt idx="353">
                  <c:v>-2.250053488372092</c:v>
                </c:pt>
                <c:pt idx="354">
                  <c:v>-2.204396511627914</c:v>
                </c:pt>
                <c:pt idx="355">
                  <c:v>-2.474449767441857</c:v>
                </c:pt>
                <c:pt idx="356">
                  <c:v>-3.153597441860463</c:v>
                </c:pt>
                <c:pt idx="357">
                  <c:v>-3.291302093023255</c:v>
                </c:pt>
                <c:pt idx="358">
                  <c:v>-2.656801162790698</c:v>
                </c:pt>
                <c:pt idx="359">
                  <c:v>-2.533460465116285</c:v>
                </c:pt>
                <c:pt idx="360">
                  <c:v>-2.515476744186042</c:v>
                </c:pt>
                <c:pt idx="361">
                  <c:v>-2.385116279069763</c:v>
                </c:pt>
                <c:pt idx="362">
                  <c:v>-2.333467441860463</c:v>
                </c:pt>
                <c:pt idx="363">
                  <c:v>-2.198862790697685</c:v>
                </c:pt>
                <c:pt idx="364">
                  <c:v>-2.462760465116286</c:v>
                </c:pt>
                <c:pt idx="365">
                  <c:v>-3.093553488372095</c:v>
                </c:pt>
                <c:pt idx="366">
                  <c:v>-3.524796511627913</c:v>
                </c:pt>
                <c:pt idx="367">
                  <c:v>-3.404429767441858</c:v>
                </c:pt>
                <c:pt idx="368">
                  <c:v>-3.478837441860463</c:v>
                </c:pt>
                <c:pt idx="369">
                  <c:v>-3.928262093023255</c:v>
                </c:pt>
                <c:pt idx="370">
                  <c:v>-3.597801162790699</c:v>
                </c:pt>
                <c:pt idx="371">
                  <c:v>-3.484260465116284</c:v>
                </c:pt>
                <c:pt idx="372">
                  <c:v>-3.642276744186045</c:v>
                </c:pt>
                <c:pt idx="373">
                  <c:v>-3.486316279069761</c:v>
                </c:pt>
                <c:pt idx="374">
                  <c:v>-3.045267441860464</c:v>
                </c:pt>
                <c:pt idx="375">
                  <c:v>-3.045662790697683</c:v>
                </c:pt>
                <c:pt idx="376">
                  <c:v>-4.119960465116286</c:v>
                </c:pt>
                <c:pt idx="377">
                  <c:v>-5.683553488372094</c:v>
                </c:pt>
                <c:pt idx="378">
                  <c:v>-6.113696511627914</c:v>
                </c:pt>
                <c:pt idx="379">
                  <c:v>-5.748679767441856</c:v>
                </c:pt>
                <c:pt idx="380">
                  <c:v>-5.661597441860463</c:v>
                </c:pt>
                <c:pt idx="381">
                  <c:v>-5.360492093023254</c:v>
                </c:pt>
                <c:pt idx="382">
                  <c:v>-4.877601162790698</c:v>
                </c:pt>
                <c:pt idx="383">
                  <c:v>-4.742860465116283</c:v>
                </c:pt>
                <c:pt idx="384">
                  <c:v>-5.103276744186044</c:v>
                </c:pt>
                <c:pt idx="385">
                  <c:v>-4.746316279069763</c:v>
                </c:pt>
                <c:pt idx="386">
                  <c:v>-4.736967441860464</c:v>
                </c:pt>
                <c:pt idx="387">
                  <c:v>-4.642462790697685</c:v>
                </c:pt>
                <c:pt idx="388">
                  <c:v>-5.203960465116285</c:v>
                </c:pt>
                <c:pt idx="389">
                  <c:v>-6.325953488372093</c:v>
                </c:pt>
                <c:pt idx="390">
                  <c:v>-6.811576511627914</c:v>
                </c:pt>
                <c:pt idx="391">
                  <c:v>-6.186489767441858</c:v>
                </c:pt>
                <c:pt idx="392">
                  <c:v>-5.923417441860463</c:v>
                </c:pt>
                <c:pt idx="393">
                  <c:v>-5.839302093023254</c:v>
                </c:pt>
                <c:pt idx="394">
                  <c:v>-5.106811162790699</c:v>
                </c:pt>
                <c:pt idx="395">
                  <c:v>-4.679160465116284</c:v>
                </c:pt>
                <c:pt idx="396">
                  <c:v>-4.423476744186043</c:v>
                </c:pt>
                <c:pt idx="397">
                  <c:v>-4.481516279069762</c:v>
                </c:pt>
                <c:pt idx="398">
                  <c:v>-4.202967441860465</c:v>
                </c:pt>
                <c:pt idx="399">
                  <c:v>-4.023762790697684</c:v>
                </c:pt>
                <c:pt idx="400">
                  <c:v>-4.628260465116284</c:v>
                </c:pt>
                <c:pt idx="401">
                  <c:v>-6.823853488372094</c:v>
                </c:pt>
                <c:pt idx="402">
                  <c:v>-7.094266511627914</c:v>
                </c:pt>
                <c:pt idx="403">
                  <c:v>-6.712179767441857</c:v>
                </c:pt>
                <c:pt idx="404">
                  <c:v>-6.616017441860464</c:v>
                </c:pt>
                <c:pt idx="405">
                  <c:v>-6.557452093023255</c:v>
                </c:pt>
                <c:pt idx="406">
                  <c:v>-6.140301162790697</c:v>
                </c:pt>
                <c:pt idx="407">
                  <c:v>-5.535260465116284</c:v>
                </c:pt>
                <c:pt idx="408">
                  <c:v>-5.510376744186043</c:v>
                </c:pt>
                <c:pt idx="409">
                  <c:v>-4.749016279069764</c:v>
                </c:pt>
                <c:pt idx="410">
                  <c:v>-4.163367441860465</c:v>
                </c:pt>
                <c:pt idx="411">
                  <c:v>-4.020462790697685</c:v>
                </c:pt>
                <c:pt idx="412">
                  <c:v>-4.477760465116286</c:v>
                </c:pt>
                <c:pt idx="413">
                  <c:v>-5.288053488372092</c:v>
                </c:pt>
                <c:pt idx="414">
                  <c:v>-5.819496511627914</c:v>
                </c:pt>
                <c:pt idx="415">
                  <c:v>-5.281669767441857</c:v>
                </c:pt>
                <c:pt idx="416">
                  <c:v>-4.924907441860463</c:v>
                </c:pt>
                <c:pt idx="417">
                  <c:v>-4.604842093023255</c:v>
                </c:pt>
                <c:pt idx="418">
                  <c:v>-4.281701162790698</c:v>
                </c:pt>
                <c:pt idx="419">
                  <c:v>-3.881360465116284</c:v>
                </c:pt>
                <c:pt idx="420">
                  <c:v>-3.902476744186043</c:v>
                </c:pt>
                <c:pt idx="421">
                  <c:v>-4.218216279069761</c:v>
                </c:pt>
                <c:pt idx="422">
                  <c:v>-4.322667441860464</c:v>
                </c:pt>
                <c:pt idx="423">
                  <c:v>-4.208762790697683</c:v>
                </c:pt>
                <c:pt idx="424">
                  <c:v>-4.436560465116286</c:v>
                </c:pt>
                <c:pt idx="425">
                  <c:v>-5.145353488372094</c:v>
                </c:pt>
                <c:pt idx="426">
                  <c:v>-4.402996511627913</c:v>
                </c:pt>
                <c:pt idx="427">
                  <c:v>-3.526179767441856</c:v>
                </c:pt>
                <c:pt idx="428">
                  <c:v>-3.429047441860463</c:v>
                </c:pt>
                <c:pt idx="429">
                  <c:v>-3.396682093023255</c:v>
                </c:pt>
                <c:pt idx="430">
                  <c:v>-2.876201162790698</c:v>
                </c:pt>
                <c:pt idx="431">
                  <c:v>-2.595960465116285</c:v>
                </c:pt>
                <c:pt idx="432">
                  <c:v>-2.863976744186043</c:v>
                </c:pt>
                <c:pt idx="433">
                  <c:v>-2.604416279069763</c:v>
                </c:pt>
                <c:pt idx="434">
                  <c:v>-2.914467441860467</c:v>
                </c:pt>
                <c:pt idx="435">
                  <c:v>-2.912862790697684</c:v>
                </c:pt>
                <c:pt idx="436">
                  <c:v>-3.315760465116284</c:v>
                </c:pt>
                <c:pt idx="437">
                  <c:v>-4.268553488372092</c:v>
                </c:pt>
                <c:pt idx="438">
                  <c:v>-4.709296511627913</c:v>
                </c:pt>
                <c:pt idx="439">
                  <c:v>-4.589859767441857</c:v>
                </c:pt>
                <c:pt idx="440">
                  <c:v>-4.551157441860464</c:v>
                </c:pt>
                <c:pt idx="441">
                  <c:v>-4.544662093023255</c:v>
                </c:pt>
                <c:pt idx="442">
                  <c:v>-4.058701162790697</c:v>
                </c:pt>
                <c:pt idx="443">
                  <c:v>-3.667160465116284</c:v>
                </c:pt>
                <c:pt idx="444">
                  <c:v>-4.124476744186044</c:v>
                </c:pt>
                <c:pt idx="445">
                  <c:v>-4.474416279069761</c:v>
                </c:pt>
                <c:pt idx="446">
                  <c:v>-4.602767441860464</c:v>
                </c:pt>
                <c:pt idx="447">
                  <c:v>-4.683562790697685</c:v>
                </c:pt>
                <c:pt idx="448">
                  <c:v>-5.316760465116285</c:v>
                </c:pt>
                <c:pt idx="449">
                  <c:v>-6.333153488372094</c:v>
                </c:pt>
                <c:pt idx="450">
                  <c:v>-6.100896511627914</c:v>
                </c:pt>
                <c:pt idx="451">
                  <c:v>-5.735269767441857</c:v>
                </c:pt>
                <c:pt idx="452">
                  <c:v>-5.873707441860463</c:v>
                </c:pt>
                <c:pt idx="453">
                  <c:v>-6.047212093023254</c:v>
                </c:pt>
                <c:pt idx="454">
                  <c:v>-6.523031162790698</c:v>
                </c:pt>
                <c:pt idx="455">
                  <c:v>-6.462260465116284</c:v>
                </c:pt>
                <c:pt idx="456">
                  <c:v>-6.667576744186043</c:v>
                </c:pt>
                <c:pt idx="457">
                  <c:v>-6.701216279069762</c:v>
                </c:pt>
                <c:pt idx="458">
                  <c:v>-6.550767441860465</c:v>
                </c:pt>
                <c:pt idx="459">
                  <c:v>-6.478162790697684</c:v>
                </c:pt>
                <c:pt idx="460">
                  <c:v>-6.508260465116286</c:v>
                </c:pt>
                <c:pt idx="461">
                  <c:v>-7.425853488372093</c:v>
                </c:pt>
                <c:pt idx="462">
                  <c:v>-7.216736511627914</c:v>
                </c:pt>
                <c:pt idx="463">
                  <c:v>-6.226129767441857</c:v>
                </c:pt>
                <c:pt idx="464">
                  <c:v>-5.724007441860463</c:v>
                </c:pt>
                <c:pt idx="465">
                  <c:v>-5.450342093023254</c:v>
                </c:pt>
                <c:pt idx="466">
                  <c:v>-5.178571162790698</c:v>
                </c:pt>
                <c:pt idx="467">
                  <c:v>-5.029960465116284</c:v>
                </c:pt>
                <c:pt idx="468">
                  <c:v>-5.286676744186042</c:v>
                </c:pt>
                <c:pt idx="469">
                  <c:v>-5.427616279069763</c:v>
                </c:pt>
                <c:pt idx="470">
                  <c:v>-5.282967441860464</c:v>
                </c:pt>
                <c:pt idx="471">
                  <c:v>-4.897762790697683</c:v>
                </c:pt>
                <c:pt idx="472">
                  <c:v>-4.913260465116284</c:v>
                </c:pt>
                <c:pt idx="473">
                  <c:v>-5.619653488372094</c:v>
                </c:pt>
                <c:pt idx="474">
                  <c:v>-6.062796511627914</c:v>
                </c:pt>
                <c:pt idx="475">
                  <c:v>-5.472789767441857</c:v>
                </c:pt>
                <c:pt idx="476">
                  <c:v>-5.322167441860463</c:v>
                </c:pt>
                <c:pt idx="477">
                  <c:v>-5.782222093023254</c:v>
                </c:pt>
                <c:pt idx="478">
                  <c:v>-4.931631162790697</c:v>
                </c:pt>
                <c:pt idx="479">
                  <c:v>-4.495960465116283</c:v>
                </c:pt>
                <c:pt idx="480">
                  <c:v>-4.396676744186042</c:v>
                </c:pt>
                <c:pt idx="481">
                  <c:v>-4.286016279069763</c:v>
                </c:pt>
                <c:pt idx="482">
                  <c:v>-4.340667441860464</c:v>
                </c:pt>
                <c:pt idx="483">
                  <c:v>-4.769762790697683</c:v>
                </c:pt>
                <c:pt idx="484">
                  <c:v>-5.338360465116284</c:v>
                </c:pt>
                <c:pt idx="485">
                  <c:v>-6.920753488372094</c:v>
                </c:pt>
                <c:pt idx="486">
                  <c:v>-7.454626511627914</c:v>
                </c:pt>
                <c:pt idx="487">
                  <c:v>-6.607759767441857</c:v>
                </c:pt>
                <c:pt idx="488">
                  <c:v>-6.215097441860463</c:v>
                </c:pt>
                <c:pt idx="489">
                  <c:v>-6.251142093023255</c:v>
                </c:pt>
                <c:pt idx="490">
                  <c:v>-5.819401162790697</c:v>
                </c:pt>
                <c:pt idx="491">
                  <c:v>-5.242860465116284</c:v>
                </c:pt>
                <c:pt idx="492">
                  <c:v>-4.930876744186044</c:v>
                </c:pt>
                <c:pt idx="493">
                  <c:v>-4.500516279069764</c:v>
                </c:pt>
                <c:pt idx="494">
                  <c:v>-4.179467441860463</c:v>
                </c:pt>
                <c:pt idx="495">
                  <c:v>-4.340462790697685</c:v>
                </c:pt>
                <c:pt idx="496">
                  <c:v>-4.885460465116285</c:v>
                </c:pt>
                <c:pt idx="497">
                  <c:v>-6.166153488372093</c:v>
                </c:pt>
                <c:pt idx="498">
                  <c:v>-7.062906511627913</c:v>
                </c:pt>
                <c:pt idx="499">
                  <c:v>-6.367979767441858</c:v>
                </c:pt>
                <c:pt idx="500">
                  <c:v>-6.245827441860463</c:v>
                </c:pt>
                <c:pt idx="501">
                  <c:v>-6.601752093023255</c:v>
                </c:pt>
                <c:pt idx="502">
                  <c:v>-6.422491162790698</c:v>
                </c:pt>
                <c:pt idx="503">
                  <c:v>-5.869260465116284</c:v>
                </c:pt>
                <c:pt idx="504">
                  <c:v>-5.640676744186043</c:v>
                </c:pt>
                <c:pt idx="505">
                  <c:v>-4.945716279069764</c:v>
                </c:pt>
                <c:pt idx="506">
                  <c:v>-4.504167441860464</c:v>
                </c:pt>
                <c:pt idx="507">
                  <c:v>-4.681762790697685</c:v>
                </c:pt>
                <c:pt idx="508">
                  <c:v>-4.826460465116284</c:v>
                </c:pt>
                <c:pt idx="509">
                  <c:v>-6.293753488372093</c:v>
                </c:pt>
                <c:pt idx="510">
                  <c:v>-6.733316511627914</c:v>
                </c:pt>
                <c:pt idx="511">
                  <c:v>-6.101169767441857</c:v>
                </c:pt>
                <c:pt idx="512">
                  <c:v>-5.640847441860464</c:v>
                </c:pt>
                <c:pt idx="513">
                  <c:v>-5.422312093023255</c:v>
                </c:pt>
                <c:pt idx="514">
                  <c:v>-4.971621162790698</c:v>
                </c:pt>
                <c:pt idx="515">
                  <c:v>-4.360260465116283</c:v>
                </c:pt>
                <c:pt idx="516">
                  <c:v>-4.309576744186042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451752"/>
        <c:axId val="-2118444920"/>
      </c:scatterChart>
      <c:scatterChart>
        <c:scatterStyle val="lineMarker"/>
        <c:varyColors val="0"/>
        <c:ser>
          <c:idx val="2"/>
          <c:order val="1"/>
          <c:tx>
            <c:strRef>
              <c:f>Plot!$E$1</c:f>
              <c:strCache>
                <c:ptCount val="1"/>
                <c:pt idx="0">
                  <c:v>Linear Fit</c:v>
                </c:pt>
              </c:strCache>
            </c:strRef>
          </c:tx>
          <c:spPr>
            <a:ln w="31750">
              <a:solidFill>
                <a:srgbClr val="3366FF"/>
              </a:solidFill>
            </a:ln>
          </c:spPr>
          <c:marker>
            <c:symbol val="none"/>
          </c:marker>
          <c:xVal>
            <c:numRef>
              <c:f>Plot!$A$2:$A$518</c:f>
              <c:numCache>
                <c:formatCode>m/d/yy</c:formatCode>
                <c:ptCount val="517"/>
                <c:pt idx="0">
                  <c:v>27394.0</c:v>
                </c:pt>
                <c:pt idx="1">
                  <c:v>27425.0</c:v>
                </c:pt>
                <c:pt idx="2">
                  <c:v>27453.0</c:v>
                </c:pt>
                <c:pt idx="3">
                  <c:v>27484.0</c:v>
                </c:pt>
                <c:pt idx="4">
                  <c:v>27514.0</c:v>
                </c:pt>
                <c:pt idx="5">
                  <c:v>27545.0</c:v>
                </c:pt>
                <c:pt idx="6">
                  <c:v>27575.0</c:v>
                </c:pt>
                <c:pt idx="7">
                  <c:v>27606.0</c:v>
                </c:pt>
                <c:pt idx="8">
                  <c:v>27637.0</c:v>
                </c:pt>
                <c:pt idx="9">
                  <c:v>27667.0</c:v>
                </c:pt>
                <c:pt idx="10">
                  <c:v>27698.0</c:v>
                </c:pt>
                <c:pt idx="11">
                  <c:v>27728.0</c:v>
                </c:pt>
                <c:pt idx="12">
                  <c:v>27759.0</c:v>
                </c:pt>
                <c:pt idx="13">
                  <c:v>27790.0</c:v>
                </c:pt>
                <c:pt idx="14">
                  <c:v>27819.0</c:v>
                </c:pt>
                <c:pt idx="15">
                  <c:v>27850.0</c:v>
                </c:pt>
                <c:pt idx="16">
                  <c:v>27880.0</c:v>
                </c:pt>
                <c:pt idx="17">
                  <c:v>27911.0</c:v>
                </c:pt>
                <c:pt idx="18">
                  <c:v>27941.0</c:v>
                </c:pt>
                <c:pt idx="19">
                  <c:v>27972.0</c:v>
                </c:pt>
                <c:pt idx="20">
                  <c:v>28003.0</c:v>
                </c:pt>
                <c:pt idx="21">
                  <c:v>28033.0</c:v>
                </c:pt>
                <c:pt idx="22">
                  <c:v>28064.0</c:v>
                </c:pt>
                <c:pt idx="23">
                  <c:v>28094.0</c:v>
                </c:pt>
                <c:pt idx="24">
                  <c:v>28125.0</c:v>
                </c:pt>
                <c:pt idx="25">
                  <c:v>28156.0</c:v>
                </c:pt>
                <c:pt idx="26">
                  <c:v>28184.0</c:v>
                </c:pt>
                <c:pt idx="27">
                  <c:v>28215.0</c:v>
                </c:pt>
                <c:pt idx="28">
                  <c:v>28245.0</c:v>
                </c:pt>
                <c:pt idx="29">
                  <c:v>28276.0</c:v>
                </c:pt>
                <c:pt idx="30">
                  <c:v>28306.0</c:v>
                </c:pt>
                <c:pt idx="31">
                  <c:v>28337.0</c:v>
                </c:pt>
                <c:pt idx="32">
                  <c:v>28368.0</c:v>
                </c:pt>
                <c:pt idx="33">
                  <c:v>28398.0</c:v>
                </c:pt>
                <c:pt idx="34">
                  <c:v>28429.0</c:v>
                </c:pt>
                <c:pt idx="35">
                  <c:v>28459.0</c:v>
                </c:pt>
                <c:pt idx="36">
                  <c:v>28490.0</c:v>
                </c:pt>
                <c:pt idx="37">
                  <c:v>28521.0</c:v>
                </c:pt>
                <c:pt idx="38">
                  <c:v>28549.0</c:v>
                </c:pt>
                <c:pt idx="39">
                  <c:v>28580.0</c:v>
                </c:pt>
                <c:pt idx="40">
                  <c:v>28610.0</c:v>
                </c:pt>
                <c:pt idx="41">
                  <c:v>28641.0</c:v>
                </c:pt>
                <c:pt idx="42">
                  <c:v>28671.0</c:v>
                </c:pt>
                <c:pt idx="43">
                  <c:v>28702.0</c:v>
                </c:pt>
                <c:pt idx="44">
                  <c:v>28733.0</c:v>
                </c:pt>
                <c:pt idx="45">
                  <c:v>28763.0</c:v>
                </c:pt>
                <c:pt idx="46">
                  <c:v>28794.0</c:v>
                </c:pt>
                <c:pt idx="47">
                  <c:v>28824.0</c:v>
                </c:pt>
                <c:pt idx="48">
                  <c:v>28855.0</c:v>
                </c:pt>
                <c:pt idx="49">
                  <c:v>28886.0</c:v>
                </c:pt>
                <c:pt idx="50">
                  <c:v>28914.0</c:v>
                </c:pt>
                <c:pt idx="51">
                  <c:v>28945.0</c:v>
                </c:pt>
                <c:pt idx="52">
                  <c:v>28975.0</c:v>
                </c:pt>
                <c:pt idx="53">
                  <c:v>29006.0</c:v>
                </c:pt>
                <c:pt idx="54">
                  <c:v>29036.0</c:v>
                </c:pt>
                <c:pt idx="55">
                  <c:v>29067.0</c:v>
                </c:pt>
                <c:pt idx="56">
                  <c:v>29098.0</c:v>
                </c:pt>
                <c:pt idx="57">
                  <c:v>29128.0</c:v>
                </c:pt>
                <c:pt idx="58">
                  <c:v>29159.0</c:v>
                </c:pt>
                <c:pt idx="59">
                  <c:v>29189.0</c:v>
                </c:pt>
                <c:pt idx="60">
                  <c:v>29220.0</c:v>
                </c:pt>
                <c:pt idx="61">
                  <c:v>29251.0</c:v>
                </c:pt>
                <c:pt idx="62">
                  <c:v>29280.0</c:v>
                </c:pt>
                <c:pt idx="63">
                  <c:v>29311.0</c:v>
                </c:pt>
                <c:pt idx="64">
                  <c:v>29341.0</c:v>
                </c:pt>
                <c:pt idx="65">
                  <c:v>29372.0</c:v>
                </c:pt>
                <c:pt idx="66">
                  <c:v>29402.0</c:v>
                </c:pt>
                <c:pt idx="67">
                  <c:v>29433.0</c:v>
                </c:pt>
                <c:pt idx="68">
                  <c:v>29464.0</c:v>
                </c:pt>
                <c:pt idx="69">
                  <c:v>29494.0</c:v>
                </c:pt>
                <c:pt idx="70">
                  <c:v>29525.0</c:v>
                </c:pt>
                <c:pt idx="71">
                  <c:v>29555.0</c:v>
                </c:pt>
                <c:pt idx="72">
                  <c:v>29586.0</c:v>
                </c:pt>
                <c:pt idx="73">
                  <c:v>29617.0</c:v>
                </c:pt>
                <c:pt idx="74">
                  <c:v>29645.0</c:v>
                </c:pt>
                <c:pt idx="75">
                  <c:v>29676.0</c:v>
                </c:pt>
                <c:pt idx="76">
                  <c:v>29706.0</c:v>
                </c:pt>
                <c:pt idx="77">
                  <c:v>29737.0</c:v>
                </c:pt>
                <c:pt idx="78">
                  <c:v>29767.0</c:v>
                </c:pt>
                <c:pt idx="79">
                  <c:v>29798.0</c:v>
                </c:pt>
                <c:pt idx="80">
                  <c:v>29829.0</c:v>
                </c:pt>
                <c:pt idx="81">
                  <c:v>29859.0</c:v>
                </c:pt>
                <c:pt idx="82">
                  <c:v>29890.0</c:v>
                </c:pt>
                <c:pt idx="83">
                  <c:v>29920.0</c:v>
                </c:pt>
                <c:pt idx="84">
                  <c:v>29951.0</c:v>
                </c:pt>
                <c:pt idx="85">
                  <c:v>29982.0</c:v>
                </c:pt>
                <c:pt idx="86">
                  <c:v>30010.0</c:v>
                </c:pt>
                <c:pt idx="87">
                  <c:v>30041.0</c:v>
                </c:pt>
                <c:pt idx="88">
                  <c:v>30071.0</c:v>
                </c:pt>
                <c:pt idx="89">
                  <c:v>30102.0</c:v>
                </c:pt>
                <c:pt idx="90">
                  <c:v>30132.0</c:v>
                </c:pt>
                <c:pt idx="91">
                  <c:v>30163.0</c:v>
                </c:pt>
                <c:pt idx="92">
                  <c:v>30194.0</c:v>
                </c:pt>
                <c:pt idx="93">
                  <c:v>30224.0</c:v>
                </c:pt>
                <c:pt idx="94">
                  <c:v>30255.0</c:v>
                </c:pt>
                <c:pt idx="95">
                  <c:v>30285.0</c:v>
                </c:pt>
                <c:pt idx="96">
                  <c:v>30316.0</c:v>
                </c:pt>
                <c:pt idx="97">
                  <c:v>30347.0</c:v>
                </c:pt>
                <c:pt idx="98">
                  <c:v>30375.0</c:v>
                </c:pt>
                <c:pt idx="99">
                  <c:v>30406.0</c:v>
                </c:pt>
                <c:pt idx="100">
                  <c:v>30436.0</c:v>
                </c:pt>
                <c:pt idx="101">
                  <c:v>30467.0</c:v>
                </c:pt>
                <c:pt idx="102">
                  <c:v>30497.0</c:v>
                </c:pt>
                <c:pt idx="103">
                  <c:v>30528.0</c:v>
                </c:pt>
                <c:pt idx="104">
                  <c:v>30559.0</c:v>
                </c:pt>
                <c:pt idx="105">
                  <c:v>30589.0</c:v>
                </c:pt>
                <c:pt idx="106">
                  <c:v>30620.0</c:v>
                </c:pt>
                <c:pt idx="107">
                  <c:v>30650.0</c:v>
                </c:pt>
                <c:pt idx="108">
                  <c:v>30681.0</c:v>
                </c:pt>
                <c:pt idx="109">
                  <c:v>30712.0</c:v>
                </c:pt>
                <c:pt idx="110">
                  <c:v>30741.0</c:v>
                </c:pt>
                <c:pt idx="111">
                  <c:v>30772.0</c:v>
                </c:pt>
                <c:pt idx="112">
                  <c:v>30802.0</c:v>
                </c:pt>
                <c:pt idx="113">
                  <c:v>30833.0</c:v>
                </c:pt>
                <c:pt idx="114">
                  <c:v>30863.0</c:v>
                </c:pt>
                <c:pt idx="115">
                  <c:v>30894.0</c:v>
                </c:pt>
                <c:pt idx="116">
                  <c:v>30925.0</c:v>
                </c:pt>
                <c:pt idx="117">
                  <c:v>30955.0</c:v>
                </c:pt>
                <c:pt idx="118">
                  <c:v>30986.0</c:v>
                </c:pt>
                <c:pt idx="119">
                  <c:v>31016.0</c:v>
                </c:pt>
                <c:pt idx="120">
                  <c:v>31047.0</c:v>
                </c:pt>
                <c:pt idx="121">
                  <c:v>31078.0</c:v>
                </c:pt>
                <c:pt idx="122">
                  <c:v>31106.0</c:v>
                </c:pt>
                <c:pt idx="123">
                  <c:v>31137.0</c:v>
                </c:pt>
                <c:pt idx="124">
                  <c:v>31167.0</c:v>
                </c:pt>
                <c:pt idx="125">
                  <c:v>31198.0</c:v>
                </c:pt>
                <c:pt idx="126">
                  <c:v>31228.0</c:v>
                </c:pt>
                <c:pt idx="127">
                  <c:v>31259.0</c:v>
                </c:pt>
                <c:pt idx="128">
                  <c:v>31290.0</c:v>
                </c:pt>
                <c:pt idx="129">
                  <c:v>31320.0</c:v>
                </c:pt>
                <c:pt idx="130">
                  <c:v>31351.0</c:v>
                </c:pt>
                <c:pt idx="131">
                  <c:v>31381.0</c:v>
                </c:pt>
                <c:pt idx="132">
                  <c:v>31412.0</c:v>
                </c:pt>
                <c:pt idx="133">
                  <c:v>31443.0</c:v>
                </c:pt>
                <c:pt idx="134">
                  <c:v>31471.0</c:v>
                </c:pt>
                <c:pt idx="135">
                  <c:v>31502.0</c:v>
                </c:pt>
                <c:pt idx="136">
                  <c:v>31532.0</c:v>
                </c:pt>
                <c:pt idx="137">
                  <c:v>31563.0</c:v>
                </c:pt>
                <c:pt idx="138">
                  <c:v>31593.0</c:v>
                </c:pt>
                <c:pt idx="139">
                  <c:v>31624.0</c:v>
                </c:pt>
                <c:pt idx="140">
                  <c:v>31655.0</c:v>
                </c:pt>
                <c:pt idx="141">
                  <c:v>31685.0</c:v>
                </c:pt>
                <c:pt idx="142">
                  <c:v>31716.0</c:v>
                </c:pt>
                <c:pt idx="143">
                  <c:v>31746.0</c:v>
                </c:pt>
                <c:pt idx="144">
                  <c:v>31777.0</c:v>
                </c:pt>
                <c:pt idx="145">
                  <c:v>31808.0</c:v>
                </c:pt>
                <c:pt idx="146">
                  <c:v>31836.0</c:v>
                </c:pt>
                <c:pt idx="147">
                  <c:v>31867.0</c:v>
                </c:pt>
                <c:pt idx="148">
                  <c:v>31897.0</c:v>
                </c:pt>
                <c:pt idx="149">
                  <c:v>31928.0</c:v>
                </c:pt>
                <c:pt idx="150">
                  <c:v>31958.0</c:v>
                </c:pt>
                <c:pt idx="151">
                  <c:v>31989.0</c:v>
                </c:pt>
                <c:pt idx="152">
                  <c:v>32020.0</c:v>
                </c:pt>
                <c:pt idx="153">
                  <c:v>32050.0</c:v>
                </c:pt>
                <c:pt idx="154">
                  <c:v>32081.0</c:v>
                </c:pt>
                <c:pt idx="155">
                  <c:v>32111.0</c:v>
                </c:pt>
                <c:pt idx="156">
                  <c:v>32142.0</c:v>
                </c:pt>
                <c:pt idx="157">
                  <c:v>32173.0</c:v>
                </c:pt>
                <c:pt idx="158">
                  <c:v>32202.0</c:v>
                </c:pt>
                <c:pt idx="159">
                  <c:v>32233.0</c:v>
                </c:pt>
                <c:pt idx="160">
                  <c:v>32263.0</c:v>
                </c:pt>
                <c:pt idx="161">
                  <c:v>32294.0</c:v>
                </c:pt>
                <c:pt idx="162">
                  <c:v>32324.0</c:v>
                </c:pt>
                <c:pt idx="163">
                  <c:v>32355.0</c:v>
                </c:pt>
                <c:pt idx="164">
                  <c:v>32386.0</c:v>
                </c:pt>
                <c:pt idx="165">
                  <c:v>32416.0</c:v>
                </c:pt>
                <c:pt idx="166">
                  <c:v>32447.0</c:v>
                </c:pt>
                <c:pt idx="167">
                  <c:v>32477.0</c:v>
                </c:pt>
                <c:pt idx="168">
                  <c:v>32508.0</c:v>
                </c:pt>
                <c:pt idx="169">
                  <c:v>32539.0</c:v>
                </c:pt>
                <c:pt idx="170">
                  <c:v>32567.0</c:v>
                </c:pt>
                <c:pt idx="171">
                  <c:v>32598.0</c:v>
                </c:pt>
                <c:pt idx="172">
                  <c:v>32628.0</c:v>
                </c:pt>
                <c:pt idx="173">
                  <c:v>32659.0</c:v>
                </c:pt>
                <c:pt idx="174">
                  <c:v>32689.0</c:v>
                </c:pt>
                <c:pt idx="175">
                  <c:v>32720.0</c:v>
                </c:pt>
                <c:pt idx="176">
                  <c:v>32751.0</c:v>
                </c:pt>
                <c:pt idx="177">
                  <c:v>32781.0</c:v>
                </c:pt>
                <c:pt idx="178">
                  <c:v>32812.0</c:v>
                </c:pt>
                <c:pt idx="179">
                  <c:v>32842.0</c:v>
                </c:pt>
                <c:pt idx="180">
                  <c:v>32873.0</c:v>
                </c:pt>
                <c:pt idx="181">
                  <c:v>32904.0</c:v>
                </c:pt>
                <c:pt idx="182">
                  <c:v>32932.0</c:v>
                </c:pt>
                <c:pt idx="183">
                  <c:v>32963.0</c:v>
                </c:pt>
                <c:pt idx="184">
                  <c:v>32993.0</c:v>
                </c:pt>
                <c:pt idx="185">
                  <c:v>33024.0</c:v>
                </c:pt>
                <c:pt idx="186">
                  <c:v>33054.0</c:v>
                </c:pt>
                <c:pt idx="187">
                  <c:v>33085.0</c:v>
                </c:pt>
                <c:pt idx="188">
                  <c:v>33116.0</c:v>
                </c:pt>
                <c:pt idx="189">
                  <c:v>33146.0</c:v>
                </c:pt>
                <c:pt idx="190">
                  <c:v>33177.0</c:v>
                </c:pt>
                <c:pt idx="191">
                  <c:v>33207.0</c:v>
                </c:pt>
                <c:pt idx="192">
                  <c:v>33238.0</c:v>
                </c:pt>
                <c:pt idx="193">
                  <c:v>33269.0</c:v>
                </c:pt>
                <c:pt idx="194">
                  <c:v>33297.0</c:v>
                </c:pt>
                <c:pt idx="195">
                  <c:v>33328.0</c:v>
                </c:pt>
                <c:pt idx="196">
                  <c:v>33358.0</c:v>
                </c:pt>
                <c:pt idx="197">
                  <c:v>33389.0</c:v>
                </c:pt>
                <c:pt idx="198">
                  <c:v>33419.0</c:v>
                </c:pt>
                <c:pt idx="199">
                  <c:v>33450.0</c:v>
                </c:pt>
                <c:pt idx="200">
                  <c:v>33481.0</c:v>
                </c:pt>
                <c:pt idx="201">
                  <c:v>33511.0</c:v>
                </c:pt>
                <c:pt idx="202">
                  <c:v>33542.0</c:v>
                </c:pt>
                <c:pt idx="203">
                  <c:v>33572.0</c:v>
                </c:pt>
                <c:pt idx="204">
                  <c:v>33603.0</c:v>
                </c:pt>
                <c:pt idx="205">
                  <c:v>33634.0</c:v>
                </c:pt>
                <c:pt idx="206">
                  <c:v>33663.0</c:v>
                </c:pt>
                <c:pt idx="207">
                  <c:v>33694.0</c:v>
                </c:pt>
                <c:pt idx="208">
                  <c:v>33724.0</c:v>
                </c:pt>
                <c:pt idx="209">
                  <c:v>33755.0</c:v>
                </c:pt>
                <c:pt idx="210">
                  <c:v>33785.0</c:v>
                </c:pt>
                <c:pt idx="211">
                  <c:v>33816.0</c:v>
                </c:pt>
                <c:pt idx="212">
                  <c:v>33847.0</c:v>
                </c:pt>
                <c:pt idx="213">
                  <c:v>33877.0</c:v>
                </c:pt>
                <c:pt idx="214">
                  <c:v>33908.0</c:v>
                </c:pt>
                <c:pt idx="215">
                  <c:v>33938.0</c:v>
                </c:pt>
                <c:pt idx="216">
                  <c:v>33969.0</c:v>
                </c:pt>
                <c:pt idx="217">
                  <c:v>34000.0</c:v>
                </c:pt>
                <c:pt idx="218">
                  <c:v>34028.0</c:v>
                </c:pt>
                <c:pt idx="219">
                  <c:v>34059.0</c:v>
                </c:pt>
                <c:pt idx="220">
                  <c:v>34089.0</c:v>
                </c:pt>
                <c:pt idx="221">
                  <c:v>34120.0</c:v>
                </c:pt>
                <c:pt idx="222">
                  <c:v>34150.0</c:v>
                </c:pt>
                <c:pt idx="223">
                  <c:v>34181.0</c:v>
                </c:pt>
                <c:pt idx="224">
                  <c:v>34212.0</c:v>
                </c:pt>
                <c:pt idx="225">
                  <c:v>34242.0</c:v>
                </c:pt>
                <c:pt idx="226">
                  <c:v>34273.0</c:v>
                </c:pt>
                <c:pt idx="227">
                  <c:v>34303.0</c:v>
                </c:pt>
                <c:pt idx="228">
                  <c:v>34334.0</c:v>
                </c:pt>
                <c:pt idx="229">
                  <c:v>34365.0</c:v>
                </c:pt>
                <c:pt idx="230">
                  <c:v>34393.0</c:v>
                </c:pt>
                <c:pt idx="231">
                  <c:v>34424.0</c:v>
                </c:pt>
                <c:pt idx="232">
                  <c:v>34454.0</c:v>
                </c:pt>
                <c:pt idx="233">
                  <c:v>34485.0</c:v>
                </c:pt>
                <c:pt idx="234">
                  <c:v>34515.0</c:v>
                </c:pt>
                <c:pt idx="235">
                  <c:v>34546.0</c:v>
                </c:pt>
                <c:pt idx="236">
                  <c:v>34577.0</c:v>
                </c:pt>
                <c:pt idx="237">
                  <c:v>34607.0</c:v>
                </c:pt>
                <c:pt idx="238">
                  <c:v>34638.0</c:v>
                </c:pt>
                <c:pt idx="239">
                  <c:v>34668.0</c:v>
                </c:pt>
                <c:pt idx="240">
                  <c:v>34699.0</c:v>
                </c:pt>
                <c:pt idx="241">
                  <c:v>34730.0</c:v>
                </c:pt>
                <c:pt idx="242">
                  <c:v>34758.0</c:v>
                </c:pt>
                <c:pt idx="243">
                  <c:v>34789.0</c:v>
                </c:pt>
                <c:pt idx="244">
                  <c:v>34819.0</c:v>
                </c:pt>
                <c:pt idx="245">
                  <c:v>34850.0</c:v>
                </c:pt>
                <c:pt idx="246">
                  <c:v>34880.0</c:v>
                </c:pt>
                <c:pt idx="247">
                  <c:v>34911.0</c:v>
                </c:pt>
                <c:pt idx="248">
                  <c:v>34942.0</c:v>
                </c:pt>
                <c:pt idx="249">
                  <c:v>34972.0</c:v>
                </c:pt>
                <c:pt idx="250">
                  <c:v>35003.0</c:v>
                </c:pt>
                <c:pt idx="251">
                  <c:v>35033.0</c:v>
                </c:pt>
                <c:pt idx="252">
                  <c:v>35064.0</c:v>
                </c:pt>
                <c:pt idx="253">
                  <c:v>35095.0</c:v>
                </c:pt>
                <c:pt idx="254">
                  <c:v>35124.0</c:v>
                </c:pt>
                <c:pt idx="255">
                  <c:v>35155.0</c:v>
                </c:pt>
                <c:pt idx="256">
                  <c:v>35185.0</c:v>
                </c:pt>
                <c:pt idx="257">
                  <c:v>35216.0</c:v>
                </c:pt>
                <c:pt idx="258">
                  <c:v>35246.0</c:v>
                </c:pt>
                <c:pt idx="259">
                  <c:v>35277.0</c:v>
                </c:pt>
                <c:pt idx="260">
                  <c:v>35308.0</c:v>
                </c:pt>
                <c:pt idx="261">
                  <c:v>35338.0</c:v>
                </c:pt>
                <c:pt idx="262">
                  <c:v>35369.0</c:v>
                </c:pt>
                <c:pt idx="263">
                  <c:v>35399.0</c:v>
                </c:pt>
                <c:pt idx="264">
                  <c:v>35430.0</c:v>
                </c:pt>
                <c:pt idx="265">
                  <c:v>35461.0</c:v>
                </c:pt>
                <c:pt idx="266">
                  <c:v>35489.0</c:v>
                </c:pt>
                <c:pt idx="267">
                  <c:v>35520.0</c:v>
                </c:pt>
                <c:pt idx="268">
                  <c:v>35550.0</c:v>
                </c:pt>
                <c:pt idx="269">
                  <c:v>35581.0</c:v>
                </c:pt>
                <c:pt idx="270">
                  <c:v>35611.0</c:v>
                </c:pt>
                <c:pt idx="271">
                  <c:v>35642.0</c:v>
                </c:pt>
                <c:pt idx="272">
                  <c:v>35673.0</c:v>
                </c:pt>
                <c:pt idx="273">
                  <c:v>35703.0</c:v>
                </c:pt>
                <c:pt idx="274">
                  <c:v>35734.0</c:v>
                </c:pt>
                <c:pt idx="275">
                  <c:v>35764.0</c:v>
                </c:pt>
                <c:pt idx="276">
                  <c:v>35795.0</c:v>
                </c:pt>
                <c:pt idx="277">
                  <c:v>35826.0</c:v>
                </c:pt>
                <c:pt idx="278">
                  <c:v>35854.0</c:v>
                </c:pt>
                <c:pt idx="279">
                  <c:v>35885.0</c:v>
                </c:pt>
                <c:pt idx="280">
                  <c:v>35915.0</c:v>
                </c:pt>
                <c:pt idx="281">
                  <c:v>35946.0</c:v>
                </c:pt>
                <c:pt idx="282">
                  <c:v>35976.0</c:v>
                </c:pt>
                <c:pt idx="283">
                  <c:v>36007.0</c:v>
                </c:pt>
                <c:pt idx="284">
                  <c:v>36038.0</c:v>
                </c:pt>
                <c:pt idx="285">
                  <c:v>36068.0</c:v>
                </c:pt>
                <c:pt idx="286">
                  <c:v>36099.0</c:v>
                </c:pt>
                <c:pt idx="287">
                  <c:v>36129.0</c:v>
                </c:pt>
                <c:pt idx="288">
                  <c:v>36160.0</c:v>
                </c:pt>
                <c:pt idx="289">
                  <c:v>36191.0</c:v>
                </c:pt>
                <c:pt idx="290">
                  <c:v>36219.0</c:v>
                </c:pt>
                <c:pt idx="291">
                  <c:v>36250.0</c:v>
                </c:pt>
                <c:pt idx="292">
                  <c:v>36280.0</c:v>
                </c:pt>
                <c:pt idx="293">
                  <c:v>36311.0</c:v>
                </c:pt>
                <c:pt idx="294">
                  <c:v>36341.0</c:v>
                </c:pt>
                <c:pt idx="295">
                  <c:v>36372.0</c:v>
                </c:pt>
                <c:pt idx="296">
                  <c:v>36403.0</c:v>
                </c:pt>
                <c:pt idx="297">
                  <c:v>36433.0</c:v>
                </c:pt>
                <c:pt idx="298">
                  <c:v>36464.0</c:v>
                </c:pt>
                <c:pt idx="299">
                  <c:v>36494.0</c:v>
                </c:pt>
                <c:pt idx="300">
                  <c:v>36525.0</c:v>
                </c:pt>
                <c:pt idx="301">
                  <c:v>36556.0</c:v>
                </c:pt>
                <c:pt idx="302">
                  <c:v>36585.0</c:v>
                </c:pt>
                <c:pt idx="303">
                  <c:v>36616.0</c:v>
                </c:pt>
                <c:pt idx="304">
                  <c:v>36646.0</c:v>
                </c:pt>
                <c:pt idx="305">
                  <c:v>36677.0</c:v>
                </c:pt>
                <c:pt idx="306">
                  <c:v>36707.0</c:v>
                </c:pt>
                <c:pt idx="307">
                  <c:v>36738.0</c:v>
                </c:pt>
                <c:pt idx="308">
                  <c:v>36769.0</c:v>
                </c:pt>
                <c:pt idx="309">
                  <c:v>36799.0</c:v>
                </c:pt>
                <c:pt idx="310">
                  <c:v>36830.0</c:v>
                </c:pt>
                <c:pt idx="311">
                  <c:v>36860.0</c:v>
                </c:pt>
                <c:pt idx="312">
                  <c:v>36891.0</c:v>
                </c:pt>
                <c:pt idx="313">
                  <c:v>36922.0</c:v>
                </c:pt>
                <c:pt idx="314">
                  <c:v>36950.0</c:v>
                </c:pt>
                <c:pt idx="315">
                  <c:v>36981.0</c:v>
                </c:pt>
                <c:pt idx="316">
                  <c:v>37011.0</c:v>
                </c:pt>
                <c:pt idx="317">
                  <c:v>37042.0</c:v>
                </c:pt>
                <c:pt idx="318">
                  <c:v>37072.0</c:v>
                </c:pt>
                <c:pt idx="319">
                  <c:v>37103.0</c:v>
                </c:pt>
                <c:pt idx="320">
                  <c:v>37134.0</c:v>
                </c:pt>
                <c:pt idx="321">
                  <c:v>37164.0</c:v>
                </c:pt>
                <c:pt idx="322">
                  <c:v>37195.0</c:v>
                </c:pt>
                <c:pt idx="323">
                  <c:v>37225.0</c:v>
                </c:pt>
                <c:pt idx="324">
                  <c:v>37256.0</c:v>
                </c:pt>
                <c:pt idx="325">
                  <c:v>37287.0</c:v>
                </c:pt>
                <c:pt idx="326">
                  <c:v>37315.0</c:v>
                </c:pt>
                <c:pt idx="327">
                  <c:v>37346.0</c:v>
                </c:pt>
                <c:pt idx="328">
                  <c:v>37376.0</c:v>
                </c:pt>
                <c:pt idx="329">
                  <c:v>37407.0</c:v>
                </c:pt>
                <c:pt idx="330">
                  <c:v>37437.0</c:v>
                </c:pt>
                <c:pt idx="331">
                  <c:v>37468.0</c:v>
                </c:pt>
                <c:pt idx="332">
                  <c:v>37499.0</c:v>
                </c:pt>
                <c:pt idx="333">
                  <c:v>37529.0</c:v>
                </c:pt>
                <c:pt idx="334">
                  <c:v>37560.0</c:v>
                </c:pt>
                <c:pt idx="335">
                  <c:v>37590.0</c:v>
                </c:pt>
                <c:pt idx="336">
                  <c:v>37621.0</c:v>
                </c:pt>
                <c:pt idx="337">
                  <c:v>37652.0</c:v>
                </c:pt>
                <c:pt idx="338">
                  <c:v>37680.0</c:v>
                </c:pt>
                <c:pt idx="339">
                  <c:v>37711.0</c:v>
                </c:pt>
                <c:pt idx="340">
                  <c:v>37741.0</c:v>
                </c:pt>
                <c:pt idx="341">
                  <c:v>37772.0</c:v>
                </c:pt>
                <c:pt idx="342">
                  <c:v>37802.0</c:v>
                </c:pt>
                <c:pt idx="343">
                  <c:v>37833.0</c:v>
                </c:pt>
                <c:pt idx="344">
                  <c:v>37864.0</c:v>
                </c:pt>
                <c:pt idx="345">
                  <c:v>37894.0</c:v>
                </c:pt>
                <c:pt idx="346">
                  <c:v>37925.0</c:v>
                </c:pt>
                <c:pt idx="347">
                  <c:v>37955.0</c:v>
                </c:pt>
                <c:pt idx="348">
                  <c:v>37986.0</c:v>
                </c:pt>
                <c:pt idx="349">
                  <c:v>38017.0</c:v>
                </c:pt>
                <c:pt idx="350">
                  <c:v>38046.0</c:v>
                </c:pt>
                <c:pt idx="351">
                  <c:v>38077.0</c:v>
                </c:pt>
                <c:pt idx="352">
                  <c:v>38107.0</c:v>
                </c:pt>
                <c:pt idx="353">
                  <c:v>38138.0</c:v>
                </c:pt>
                <c:pt idx="354">
                  <c:v>38168.0</c:v>
                </c:pt>
                <c:pt idx="355">
                  <c:v>38199.0</c:v>
                </c:pt>
                <c:pt idx="356">
                  <c:v>38230.0</c:v>
                </c:pt>
                <c:pt idx="357">
                  <c:v>38260.0</c:v>
                </c:pt>
                <c:pt idx="358">
                  <c:v>38291.0</c:v>
                </c:pt>
                <c:pt idx="359">
                  <c:v>38321.0</c:v>
                </c:pt>
                <c:pt idx="360">
                  <c:v>38352.0</c:v>
                </c:pt>
                <c:pt idx="361">
                  <c:v>38383.0</c:v>
                </c:pt>
                <c:pt idx="362">
                  <c:v>38411.0</c:v>
                </c:pt>
                <c:pt idx="363">
                  <c:v>38442.0</c:v>
                </c:pt>
                <c:pt idx="364">
                  <c:v>38472.0</c:v>
                </c:pt>
                <c:pt idx="365">
                  <c:v>38503.0</c:v>
                </c:pt>
                <c:pt idx="366">
                  <c:v>38533.0</c:v>
                </c:pt>
                <c:pt idx="367">
                  <c:v>38564.0</c:v>
                </c:pt>
                <c:pt idx="368">
                  <c:v>38595.0</c:v>
                </c:pt>
                <c:pt idx="369">
                  <c:v>38625.0</c:v>
                </c:pt>
                <c:pt idx="370">
                  <c:v>38656.0</c:v>
                </c:pt>
                <c:pt idx="371">
                  <c:v>38686.0</c:v>
                </c:pt>
                <c:pt idx="372">
                  <c:v>38717.0</c:v>
                </c:pt>
                <c:pt idx="373">
                  <c:v>38748.0</c:v>
                </c:pt>
                <c:pt idx="374">
                  <c:v>38776.0</c:v>
                </c:pt>
                <c:pt idx="375">
                  <c:v>38807.0</c:v>
                </c:pt>
                <c:pt idx="376">
                  <c:v>38837.0</c:v>
                </c:pt>
                <c:pt idx="377">
                  <c:v>38868.0</c:v>
                </c:pt>
                <c:pt idx="378">
                  <c:v>38898.0</c:v>
                </c:pt>
                <c:pt idx="379">
                  <c:v>38929.0</c:v>
                </c:pt>
                <c:pt idx="380">
                  <c:v>38960.0</c:v>
                </c:pt>
                <c:pt idx="381">
                  <c:v>38990.0</c:v>
                </c:pt>
                <c:pt idx="382">
                  <c:v>39021.0</c:v>
                </c:pt>
                <c:pt idx="383">
                  <c:v>39051.0</c:v>
                </c:pt>
                <c:pt idx="384">
                  <c:v>39082.0</c:v>
                </c:pt>
                <c:pt idx="385">
                  <c:v>39113.0</c:v>
                </c:pt>
                <c:pt idx="386">
                  <c:v>39141.0</c:v>
                </c:pt>
                <c:pt idx="387">
                  <c:v>39172.0</c:v>
                </c:pt>
                <c:pt idx="388">
                  <c:v>39202.0</c:v>
                </c:pt>
                <c:pt idx="389">
                  <c:v>39233.0</c:v>
                </c:pt>
                <c:pt idx="390">
                  <c:v>39263.0</c:v>
                </c:pt>
                <c:pt idx="391">
                  <c:v>39294.0</c:v>
                </c:pt>
                <c:pt idx="392">
                  <c:v>39325.0</c:v>
                </c:pt>
                <c:pt idx="393">
                  <c:v>39355.0</c:v>
                </c:pt>
                <c:pt idx="394">
                  <c:v>39386.0</c:v>
                </c:pt>
                <c:pt idx="395">
                  <c:v>39416.0</c:v>
                </c:pt>
                <c:pt idx="396">
                  <c:v>39447.0</c:v>
                </c:pt>
                <c:pt idx="397">
                  <c:v>39478.0</c:v>
                </c:pt>
                <c:pt idx="398">
                  <c:v>39507.0</c:v>
                </c:pt>
                <c:pt idx="399">
                  <c:v>39538.0</c:v>
                </c:pt>
                <c:pt idx="400">
                  <c:v>39568.0</c:v>
                </c:pt>
                <c:pt idx="401">
                  <c:v>39599.0</c:v>
                </c:pt>
                <c:pt idx="402">
                  <c:v>39629.0</c:v>
                </c:pt>
                <c:pt idx="403">
                  <c:v>39660.0</c:v>
                </c:pt>
                <c:pt idx="404">
                  <c:v>39691.0</c:v>
                </c:pt>
                <c:pt idx="405">
                  <c:v>39721.0</c:v>
                </c:pt>
                <c:pt idx="406">
                  <c:v>39752.0</c:v>
                </c:pt>
                <c:pt idx="407">
                  <c:v>39782.0</c:v>
                </c:pt>
                <c:pt idx="408">
                  <c:v>39813.0</c:v>
                </c:pt>
                <c:pt idx="409">
                  <c:v>39844.0</c:v>
                </c:pt>
                <c:pt idx="410">
                  <c:v>39872.0</c:v>
                </c:pt>
                <c:pt idx="411">
                  <c:v>39903.0</c:v>
                </c:pt>
                <c:pt idx="412">
                  <c:v>39933.0</c:v>
                </c:pt>
                <c:pt idx="413">
                  <c:v>39964.0</c:v>
                </c:pt>
                <c:pt idx="414">
                  <c:v>39994.0</c:v>
                </c:pt>
                <c:pt idx="415">
                  <c:v>40025.0</c:v>
                </c:pt>
                <c:pt idx="416">
                  <c:v>40056.0</c:v>
                </c:pt>
                <c:pt idx="417">
                  <c:v>40086.0</c:v>
                </c:pt>
                <c:pt idx="418">
                  <c:v>40117.0</c:v>
                </c:pt>
                <c:pt idx="419">
                  <c:v>40147.0</c:v>
                </c:pt>
                <c:pt idx="420">
                  <c:v>40178.0</c:v>
                </c:pt>
                <c:pt idx="421">
                  <c:v>40209.0</c:v>
                </c:pt>
                <c:pt idx="422">
                  <c:v>40237.0</c:v>
                </c:pt>
                <c:pt idx="423">
                  <c:v>40268.0</c:v>
                </c:pt>
                <c:pt idx="424">
                  <c:v>40298.0</c:v>
                </c:pt>
                <c:pt idx="425">
                  <c:v>40329.0</c:v>
                </c:pt>
                <c:pt idx="426">
                  <c:v>40359.0</c:v>
                </c:pt>
                <c:pt idx="427">
                  <c:v>40390.0</c:v>
                </c:pt>
                <c:pt idx="428">
                  <c:v>40421.0</c:v>
                </c:pt>
                <c:pt idx="429">
                  <c:v>40451.0</c:v>
                </c:pt>
                <c:pt idx="430">
                  <c:v>40482.0</c:v>
                </c:pt>
                <c:pt idx="431">
                  <c:v>40512.0</c:v>
                </c:pt>
                <c:pt idx="432">
                  <c:v>40543.0</c:v>
                </c:pt>
                <c:pt idx="433">
                  <c:v>40574.0</c:v>
                </c:pt>
                <c:pt idx="434">
                  <c:v>40602.0</c:v>
                </c:pt>
                <c:pt idx="435">
                  <c:v>40633.0</c:v>
                </c:pt>
                <c:pt idx="436">
                  <c:v>40663.0</c:v>
                </c:pt>
                <c:pt idx="437">
                  <c:v>40694.0</c:v>
                </c:pt>
                <c:pt idx="438">
                  <c:v>40724.0</c:v>
                </c:pt>
                <c:pt idx="439">
                  <c:v>40755.0</c:v>
                </c:pt>
                <c:pt idx="440">
                  <c:v>40786.0</c:v>
                </c:pt>
                <c:pt idx="441">
                  <c:v>40816.0</c:v>
                </c:pt>
                <c:pt idx="442">
                  <c:v>40847.0</c:v>
                </c:pt>
                <c:pt idx="443">
                  <c:v>40877.0</c:v>
                </c:pt>
                <c:pt idx="444">
                  <c:v>40908.0</c:v>
                </c:pt>
                <c:pt idx="445">
                  <c:v>40939.0</c:v>
                </c:pt>
                <c:pt idx="446">
                  <c:v>40968.0</c:v>
                </c:pt>
                <c:pt idx="447">
                  <c:v>40999.0</c:v>
                </c:pt>
                <c:pt idx="448">
                  <c:v>41029.0</c:v>
                </c:pt>
                <c:pt idx="449">
                  <c:v>41060.0</c:v>
                </c:pt>
                <c:pt idx="450">
                  <c:v>41090.0</c:v>
                </c:pt>
                <c:pt idx="451">
                  <c:v>41121.0</c:v>
                </c:pt>
                <c:pt idx="452">
                  <c:v>41152.0</c:v>
                </c:pt>
                <c:pt idx="453">
                  <c:v>41182.0</c:v>
                </c:pt>
                <c:pt idx="454">
                  <c:v>41213.0</c:v>
                </c:pt>
                <c:pt idx="455">
                  <c:v>41243.0</c:v>
                </c:pt>
                <c:pt idx="456">
                  <c:v>41274.0</c:v>
                </c:pt>
                <c:pt idx="457">
                  <c:v>41305.0</c:v>
                </c:pt>
                <c:pt idx="458">
                  <c:v>41333.0</c:v>
                </c:pt>
                <c:pt idx="459">
                  <c:v>41364.0</c:v>
                </c:pt>
                <c:pt idx="460">
                  <c:v>41394.0</c:v>
                </c:pt>
                <c:pt idx="461">
                  <c:v>41425.0</c:v>
                </c:pt>
                <c:pt idx="462">
                  <c:v>41455.0</c:v>
                </c:pt>
                <c:pt idx="463">
                  <c:v>41486.0</c:v>
                </c:pt>
                <c:pt idx="464">
                  <c:v>41517.0</c:v>
                </c:pt>
                <c:pt idx="465">
                  <c:v>41547.0</c:v>
                </c:pt>
                <c:pt idx="466">
                  <c:v>41578.0</c:v>
                </c:pt>
                <c:pt idx="467">
                  <c:v>41608.0</c:v>
                </c:pt>
                <c:pt idx="468">
                  <c:v>41639.0</c:v>
                </c:pt>
                <c:pt idx="469">
                  <c:v>41670.0</c:v>
                </c:pt>
                <c:pt idx="470">
                  <c:v>41698.0</c:v>
                </c:pt>
                <c:pt idx="471">
                  <c:v>41729.0</c:v>
                </c:pt>
                <c:pt idx="472">
                  <c:v>41759.0</c:v>
                </c:pt>
                <c:pt idx="473">
                  <c:v>41790.0</c:v>
                </c:pt>
                <c:pt idx="474">
                  <c:v>41820.0</c:v>
                </c:pt>
                <c:pt idx="475">
                  <c:v>41851.0</c:v>
                </c:pt>
                <c:pt idx="476">
                  <c:v>41882.0</c:v>
                </c:pt>
                <c:pt idx="477">
                  <c:v>41912.0</c:v>
                </c:pt>
                <c:pt idx="478">
                  <c:v>41943.0</c:v>
                </c:pt>
                <c:pt idx="479">
                  <c:v>41973.0</c:v>
                </c:pt>
                <c:pt idx="480">
                  <c:v>42004.0</c:v>
                </c:pt>
                <c:pt idx="481">
                  <c:v>42035.0</c:v>
                </c:pt>
                <c:pt idx="482">
                  <c:v>42063.0</c:v>
                </c:pt>
                <c:pt idx="483">
                  <c:v>42094.0</c:v>
                </c:pt>
                <c:pt idx="484">
                  <c:v>42124.0</c:v>
                </c:pt>
                <c:pt idx="485">
                  <c:v>42155.0</c:v>
                </c:pt>
                <c:pt idx="486">
                  <c:v>42185.0</c:v>
                </c:pt>
                <c:pt idx="487">
                  <c:v>42216.0</c:v>
                </c:pt>
                <c:pt idx="488">
                  <c:v>42247.0</c:v>
                </c:pt>
                <c:pt idx="489">
                  <c:v>42277.0</c:v>
                </c:pt>
                <c:pt idx="490">
                  <c:v>42308.0</c:v>
                </c:pt>
                <c:pt idx="491">
                  <c:v>42338.0</c:v>
                </c:pt>
                <c:pt idx="492">
                  <c:v>42369.0</c:v>
                </c:pt>
                <c:pt idx="493">
                  <c:v>42400.0</c:v>
                </c:pt>
                <c:pt idx="494">
                  <c:v>42429.0</c:v>
                </c:pt>
                <c:pt idx="495">
                  <c:v>42460.0</c:v>
                </c:pt>
                <c:pt idx="496">
                  <c:v>42490.0</c:v>
                </c:pt>
                <c:pt idx="497">
                  <c:v>42521.0</c:v>
                </c:pt>
                <c:pt idx="498">
                  <c:v>42551.0</c:v>
                </c:pt>
                <c:pt idx="499">
                  <c:v>42582.0</c:v>
                </c:pt>
                <c:pt idx="500">
                  <c:v>42613.0</c:v>
                </c:pt>
                <c:pt idx="501">
                  <c:v>42643.0</c:v>
                </c:pt>
                <c:pt idx="502">
                  <c:v>42674.0</c:v>
                </c:pt>
                <c:pt idx="503">
                  <c:v>42704.0</c:v>
                </c:pt>
                <c:pt idx="504">
                  <c:v>42735.0</c:v>
                </c:pt>
                <c:pt idx="505">
                  <c:v>42766.0</c:v>
                </c:pt>
                <c:pt idx="506">
                  <c:v>42794.0</c:v>
                </c:pt>
                <c:pt idx="507">
                  <c:v>42825.0</c:v>
                </c:pt>
                <c:pt idx="508">
                  <c:v>42855.0</c:v>
                </c:pt>
                <c:pt idx="509">
                  <c:v>42886.0</c:v>
                </c:pt>
                <c:pt idx="510">
                  <c:v>42916.0</c:v>
                </c:pt>
                <c:pt idx="511">
                  <c:v>42947.0</c:v>
                </c:pt>
                <c:pt idx="512">
                  <c:v>42978.0</c:v>
                </c:pt>
                <c:pt idx="513">
                  <c:v>43008.0</c:v>
                </c:pt>
                <c:pt idx="514">
                  <c:v>43039.0</c:v>
                </c:pt>
                <c:pt idx="515">
                  <c:v>43069.0</c:v>
                </c:pt>
                <c:pt idx="516">
                  <c:v>43100.0</c:v>
                </c:pt>
              </c:numCache>
            </c:numRef>
          </c:xVal>
          <c:yVal>
            <c:numRef>
              <c:f>Plot!$E$2:$E$518</c:f>
              <c:numCache>
                <c:formatCode>0.0000</c:formatCode>
                <c:ptCount val="517"/>
                <c:pt idx="0">
                  <c:v>6.403920000000003</c:v>
                </c:pt>
                <c:pt idx="1">
                  <c:v>6.378500000000002</c:v>
                </c:pt>
                <c:pt idx="2">
                  <c:v>6.355540000000001</c:v>
                </c:pt>
                <c:pt idx="3">
                  <c:v>6.330120000000001</c:v>
                </c:pt>
                <c:pt idx="4">
                  <c:v>6.305520000000001</c:v>
                </c:pt>
                <c:pt idx="5">
                  <c:v>6.280100000000001</c:v>
                </c:pt>
                <c:pt idx="6">
                  <c:v>6.255500000000001</c:v>
                </c:pt>
                <c:pt idx="7">
                  <c:v>6.230080000000001</c:v>
                </c:pt>
                <c:pt idx="8">
                  <c:v>6.20466</c:v>
                </c:pt>
                <c:pt idx="9">
                  <c:v>6.180060000000001</c:v>
                </c:pt>
                <c:pt idx="10">
                  <c:v>6.154640000000001</c:v>
                </c:pt>
                <c:pt idx="11">
                  <c:v>6.130040000000001</c:v>
                </c:pt>
                <c:pt idx="12">
                  <c:v>6.104620000000001</c:v>
                </c:pt>
                <c:pt idx="13">
                  <c:v>6.0792</c:v>
                </c:pt>
                <c:pt idx="14">
                  <c:v>6.055420000000002</c:v>
                </c:pt>
                <c:pt idx="15">
                  <c:v>6.030000000000001</c:v>
                </c:pt>
                <c:pt idx="16">
                  <c:v>6.005400000000002</c:v>
                </c:pt>
                <c:pt idx="17">
                  <c:v>5.979980000000001</c:v>
                </c:pt>
                <c:pt idx="18">
                  <c:v>5.955380000000002</c:v>
                </c:pt>
                <c:pt idx="19">
                  <c:v>5.929960000000001</c:v>
                </c:pt>
                <c:pt idx="20">
                  <c:v>5.904540000000001</c:v>
                </c:pt>
                <c:pt idx="21">
                  <c:v>5.879940000000001</c:v>
                </c:pt>
                <c:pt idx="22">
                  <c:v>5.854520000000001</c:v>
                </c:pt>
                <c:pt idx="23">
                  <c:v>5.829920000000001</c:v>
                </c:pt>
                <c:pt idx="24">
                  <c:v>5.804500000000001</c:v>
                </c:pt>
                <c:pt idx="25">
                  <c:v>5.77908</c:v>
                </c:pt>
                <c:pt idx="26">
                  <c:v>5.756120000000003</c:v>
                </c:pt>
                <c:pt idx="27">
                  <c:v>5.730700000000002</c:v>
                </c:pt>
                <c:pt idx="28">
                  <c:v>5.706100000000003</c:v>
                </c:pt>
                <c:pt idx="29">
                  <c:v>5.680680000000002</c:v>
                </c:pt>
                <c:pt idx="30">
                  <c:v>5.656080000000003</c:v>
                </c:pt>
                <c:pt idx="31">
                  <c:v>5.630660000000002</c:v>
                </c:pt>
                <c:pt idx="32">
                  <c:v>5.605240000000002</c:v>
                </c:pt>
                <c:pt idx="33">
                  <c:v>5.580640000000002</c:v>
                </c:pt>
                <c:pt idx="34">
                  <c:v>5.555220000000002</c:v>
                </c:pt>
                <c:pt idx="35">
                  <c:v>5.530620000000002</c:v>
                </c:pt>
                <c:pt idx="36">
                  <c:v>5.505200000000002</c:v>
                </c:pt>
                <c:pt idx="37">
                  <c:v>5.479780000000001</c:v>
                </c:pt>
                <c:pt idx="38">
                  <c:v>5.45682</c:v>
                </c:pt>
                <c:pt idx="39">
                  <c:v>5.4314</c:v>
                </c:pt>
                <c:pt idx="40">
                  <c:v>5.4068</c:v>
                </c:pt>
                <c:pt idx="41">
                  <c:v>5.38138</c:v>
                </c:pt>
                <c:pt idx="42">
                  <c:v>5.35678</c:v>
                </c:pt>
                <c:pt idx="43">
                  <c:v>5.33136</c:v>
                </c:pt>
                <c:pt idx="44">
                  <c:v>5.30594</c:v>
                </c:pt>
                <c:pt idx="45">
                  <c:v>5.28134</c:v>
                </c:pt>
                <c:pt idx="46">
                  <c:v>5.25592</c:v>
                </c:pt>
                <c:pt idx="47">
                  <c:v>5.23132</c:v>
                </c:pt>
                <c:pt idx="48">
                  <c:v>5.2059</c:v>
                </c:pt>
                <c:pt idx="49">
                  <c:v>5.180480000000003</c:v>
                </c:pt>
                <c:pt idx="50">
                  <c:v>5.157520000000002</c:v>
                </c:pt>
                <c:pt idx="51">
                  <c:v>5.132100000000001</c:v>
                </c:pt>
                <c:pt idx="52">
                  <c:v>5.107500000000002</c:v>
                </c:pt>
                <c:pt idx="53">
                  <c:v>5.082080000000001</c:v>
                </c:pt>
                <c:pt idx="54">
                  <c:v>5.057480000000002</c:v>
                </c:pt>
                <c:pt idx="55">
                  <c:v>5.032060000000001</c:v>
                </c:pt>
                <c:pt idx="56">
                  <c:v>5.00664</c:v>
                </c:pt>
                <c:pt idx="57">
                  <c:v>4.982040000000001</c:v>
                </c:pt>
                <c:pt idx="58">
                  <c:v>4.95662</c:v>
                </c:pt>
                <c:pt idx="59">
                  <c:v>4.932020000000001</c:v>
                </c:pt>
                <c:pt idx="60">
                  <c:v>4.9066</c:v>
                </c:pt>
                <c:pt idx="61">
                  <c:v>4.88118</c:v>
                </c:pt>
                <c:pt idx="62">
                  <c:v>4.857400000000002</c:v>
                </c:pt>
                <c:pt idx="63">
                  <c:v>4.831980000000001</c:v>
                </c:pt>
                <c:pt idx="64">
                  <c:v>4.807380000000002</c:v>
                </c:pt>
                <c:pt idx="65">
                  <c:v>4.781960000000001</c:v>
                </c:pt>
                <c:pt idx="66">
                  <c:v>4.757360000000002</c:v>
                </c:pt>
                <c:pt idx="67">
                  <c:v>4.731940000000001</c:v>
                </c:pt>
                <c:pt idx="68">
                  <c:v>4.706520000000001</c:v>
                </c:pt>
                <c:pt idx="69">
                  <c:v>4.681920000000002</c:v>
                </c:pt>
                <c:pt idx="70">
                  <c:v>4.656500000000001</c:v>
                </c:pt>
                <c:pt idx="71">
                  <c:v>4.631900000000002</c:v>
                </c:pt>
                <c:pt idx="72">
                  <c:v>4.606480000000001</c:v>
                </c:pt>
                <c:pt idx="73">
                  <c:v>4.58106</c:v>
                </c:pt>
                <c:pt idx="74">
                  <c:v>4.558100000000003</c:v>
                </c:pt>
                <c:pt idx="75">
                  <c:v>4.532680000000003</c:v>
                </c:pt>
                <c:pt idx="76">
                  <c:v>4.50808</c:v>
                </c:pt>
                <c:pt idx="77">
                  <c:v>4.482660000000002</c:v>
                </c:pt>
                <c:pt idx="78">
                  <c:v>4.45806</c:v>
                </c:pt>
                <c:pt idx="79">
                  <c:v>4.432640000000002</c:v>
                </c:pt>
                <c:pt idx="80">
                  <c:v>4.407220000000002</c:v>
                </c:pt>
                <c:pt idx="81">
                  <c:v>4.382620000000003</c:v>
                </c:pt>
                <c:pt idx="82">
                  <c:v>4.357200000000002</c:v>
                </c:pt>
                <c:pt idx="83">
                  <c:v>4.332600000000003</c:v>
                </c:pt>
                <c:pt idx="84">
                  <c:v>4.307180000000002</c:v>
                </c:pt>
                <c:pt idx="85">
                  <c:v>4.281760000000001</c:v>
                </c:pt>
                <c:pt idx="86">
                  <c:v>4.258800000000001</c:v>
                </c:pt>
                <c:pt idx="87">
                  <c:v>4.23338</c:v>
                </c:pt>
                <c:pt idx="88">
                  <c:v>4.208780000000001</c:v>
                </c:pt>
                <c:pt idx="89">
                  <c:v>4.18336</c:v>
                </c:pt>
                <c:pt idx="90">
                  <c:v>4.158760000000001</c:v>
                </c:pt>
                <c:pt idx="91">
                  <c:v>4.13334</c:v>
                </c:pt>
                <c:pt idx="92">
                  <c:v>4.10792</c:v>
                </c:pt>
                <c:pt idx="93">
                  <c:v>4.08332</c:v>
                </c:pt>
                <c:pt idx="94">
                  <c:v>4.0579</c:v>
                </c:pt>
                <c:pt idx="95">
                  <c:v>4.0333</c:v>
                </c:pt>
                <c:pt idx="96">
                  <c:v>4.00788</c:v>
                </c:pt>
                <c:pt idx="97">
                  <c:v>3.98246</c:v>
                </c:pt>
                <c:pt idx="98">
                  <c:v>3.959500000000002</c:v>
                </c:pt>
                <c:pt idx="99">
                  <c:v>3.934080000000002</c:v>
                </c:pt>
                <c:pt idx="100">
                  <c:v>3.909480000000002</c:v>
                </c:pt>
                <c:pt idx="101">
                  <c:v>3.884060000000002</c:v>
                </c:pt>
                <c:pt idx="102">
                  <c:v>3.859460000000002</c:v>
                </c:pt>
                <c:pt idx="103">
                  <c:v>3.834040000000002</c:v>
                </c:pt>
                <c:pt idx="104">
                  <c:v>3.808620000000001</c:v>
                </c:pt>
                <c:pt idx="105">
                  <c:v>3.784020000000002</c:v>
                </c:pt>
                <c:pt idx="106">
                  <c:v>3.758600000000001</c:v>
                </c:pt>
                <c:pt idx="107">
                  <c:v>3.734000000000002</c:v>
                </c:pt>
                <c:pt idx="108">
                  <c:v>3.708580000000001</c:v>
                </c:pt>
                <c:pt idx="109">
                  <c:v>3.683160000000001</c:v>
                </c:pt>
                <c:pt idx="110">
                  <c:v>3.659380000000002</c:v>
                </c:pt>
                <c:pt idx="111">
                  <c:v>3.633960000000002</c:v>
                </c:pt>
                <c:pt idx="112">
                  <c:v>3.609360000000002</c:v>
                </c:pt>
                <c:pt idx="113">
                  <c:v>3.583940000000002</c:v>
                </c:pt>
                <c:pt idx="114">
                  <c:v>3.559340000000002</c:v>
                </c:pt>
                <c:pt idx="115">
                  <c:v>3.533920000000002</c:v>
                </c:pt>
                <c:pt idx="116">
                  <c:v>3.508500000000002</c:v>
                </c:pt>
                <c:pt idx="117">
                  <c:v>3.483900000000002</c:v>
                </c:pt>
                <c:pt idx="118">
                  <c:v>3.458480000000002</c:v>
                </c:pt>
                <c:pt idx="119">
                  <c:v>3.433880000000002</c:v>
                </c:pt>
                <c:pt idx="120">
                  <c:v>3.408460000000002</c:v>
                </c:pt>
                <c:pt idx="121">
                  <c:v>3.383040000000001</c:v>
                </c:pt>
                <c:pt idx="122">
                  <c:v>3.36008</c:v>
                </c:pt>
                <c:pt idx="123">
                  <c:v>3.334660000000003</c:v>
                </c:pt>
                <c:pt idx="124">
                  <c:v>3.31006</c:v>
                </c:pt>
                <c:pt idx="125">
                  <c:v>3.284640000000003</c:v>
                </c:pt>
                <c:pt idx="126">
                  <c:v>3.26004</c:v>
                </c:pt>
                <c:pt idx="127">
                  <c:v>3.234620000000003</c:v>
                </c:pt>
                <c:pt idx="128">
                  <c:v>3.209200000000003</c:v>
                </c:pt>
                <c:pt idx="129">
                  <c:v>3.184600000000003</c:v>
                </c:pt>
                <c:pt idx="130">
                  <c:v>3.159180000000003</c:v>
                </c:pt>
                <c:pt idx="131">
                  <c:v>3.13458</c:v>
                </c:pt>
                <c:pt idx="132">
                  <c:v>3.109160000000003</c:v>
                </c:pt>
                <c:pt idx="133">
                  <c:v>3.083740000000002</c:v>
                </c:pt>
                <c:pt idx="134">
                  <c:v>3.060780000000001</c:v>
                </c:pt>
                <c:pt idx="135">
                  <c:v>3.035360000000001</c:v>
                </c:pt>
                <c:pt idx="136">
                  <c:v>3.010760000000001</c:v>
                </c:pt>
                <c:pt idx="137">
                  <c:v>2.985340000000001</c:v>
                </c:pt>
                <c:pt idx="138">
                  <c:v>2.960740000000001</c:v>
                </c:pt>
                <c:pt idx="139">
                  <c:v>2.935320000000001</c:v>
                </c:pt>
                <c:pt idx="140">
                  <c:v>2.9099</c:v>
                </c:pt>
                <c:pt idx="141">
                  <c:v>2.885300000000001</c:v>
                </c:pt>
                <c:pt idx="142">
                  <c:v>2.85988</c:v>
                </c:pt>
                <c:pt idx="143">
                  <c:v>2.835280000000001</c:v>
                </c:pt>
                <c:pt idx="144">
                  <c:v>2.80986</c:v>
                </c:pt>
                <c:pt idx="145">
                  <c:v>2.78444</c:v>
                </c:pt>
                <c:pt idx="146">
                  <c:v>2.761480000000002</c:v>
                </c:pt>
                <c:pt idx="147">
                  <c:v>2.736060000000002</c:v>
                </c:pt>
                <c:pt idx="148">
                  <c:v>2.711460000000002</c:v>
                </c:pt>
                <c:pt idx="149">
                  <c:v>2.686040000000002</c:v>
                </c:pt>
                <c:pt idx="150">
                  <c:v>2.661440000000002</c:v>
                </c:pt>
                <c:pt idx="151">
                  <c:v>2.636020000000002</c:v>
                </c:pt>
                <c:pt idx="152">
                  <c:v>2.610600000000001</c:v>
                </c:pt>
                <c:pt idx="153">
                  <c:v>2.586000000000002</c:v>
                </c:pt>
                <c:pt idx="154">
                  <c:v>2.560580000000002</c:v>
                </c:pt>
                <c:pt idx="155">
                  <c:v>2.535980000000002</c:v>
                </c:pt>
                <c:pt idx="156">
                  <c:v>2.510560000000002</c:v>
                </c:pt>
                <c:pt idx="157">
                  <c:v>2.485140000000001</c:v>
                </c:pt>
                <c:pt idx="158">
                  <c:v>2.461360000000003</c:v>
                </c:pt>
                <c:pt idx="159">
                  <c:v>2.435940000000002</c:v>
                </c:pt>
                <c:pt idx="160">
                  <c:v>2.411340000000003</c:v>
                </c:pt>
                <c:pt idx="161">
                  <c:v>2.385920000000002</c:v>
                </c:pt>
                <c:pt idx="162">
                  <c:v>2.361320000000003</c:v>
                </c:pt>
                <c:pt idx="163">
                  <c:v>2.335900000000002</c:v>
                </c:pt>
                <c:pt idx="164">
                  <c:v>2.310480000000002</c:v>
                </c:pt>
                <c:pt idx="165">
                  <c:v>2.285880000000002</c:v>
                </c:pt>
                <c:pt idx="166">
                  <c:v>2.260460000000002</c:v>
                </c:pt>
                <c:pt idx="167">
                  <c:v>2.235860000000002</c:v>
                </c:pt>
                <c:pt idx="168">
                  <c:v>2.210440000000002</c:v>
                </c:pt>
                <c:pt idx="169">
                  <c:v>2.185020000000001</c:v>
                </c:pt>
                <c:pt idx="170">
                  <c:v>2.16206</c:v>
                </c:pt>
                <c:pt idx="171">
                  <c:v>2.13664</c:v>
                </c:pt>
                <c:pt idx="172">
                  <c:v>2.11204</c:v>
                </c:pt>
                <c:pt idx="173">
                  <c:v>2.08662</c:v>
                </c:pt>
                <c:pt idx="174">
                  <c:v>2.06202</c:v>
                </c:pt>
                <c:pt idx="175">
                  <c:v>2.0366</c:v>
                </c:pt>
                <c:pt idx="176">
                  <c:v>2.011180000000003</c:v>
                </c:pt>
                <c:pt idx="177">
                  <c:v>1.98658</c:v>
                </c:pt>
                <c:pt idx="178">
                  <c:v>1.961160000000003</c:v>
                </c:pt>
                <c:pt idx="179">
                  <c:v>1.93656</c:v>
                </c:pt>
                <c:pt idx="180">
                  <c:v>1.911140000000003</c:v>
                </c:pt>
                <c:pt idx="181">
                  <c:v>1.885720000000003</c:v>
                </c:pt>
                <c:pt idx="182">
                  <c:v>1.862760000000001</c:v>
                </c:pt>
                <c:pt idx="183">
                  <c:v>1.837340000000001</c:v>
                </c:pt>
                <c:pt idx="184">
                  <c:v>1.812740000000002</c:v>
                </c:pt>
                <c:pt idx="185">
                  <c:v>1.787320000000001</c:v>
                </c:pt>
                <c:pt idx="186">
                  <c:v>1.762720000000002</c:v>
                </c:pt>
                <c:pt idx="187">
                  <c:v>1.737300000000001</c:v>
                </c:pt>
                <c:pt idx="188">
                  <c:v>1.711880000000001</c:v>
                </c:pt>
                <c:pt idx="189">
                  <c:v>1.687280000000001</c:v>
                </c:pt>
                <c:pt idx="190">
                  <c:v>1.661860000000001</c:v>
                </c:pt>
                <c:pt idx="191">
                  <c:v>1.637260000000001</c:v>
                </c:pt>
                <c:pt idx="192">
                  <c:v>1.611840000000001</c:v>
                </c:pt>
                <c:pt idx="193">
                  <c:v>1.58642</c:v>
                </c:pt>
                <c:pt idx="194">
                  <c:v>1.563460000000003</c:v>
                </c:pt>
                <c:pt idx="195">
                  <c:v>1.538040000000002</c:v>
                </c:pt>
                <c:pt idx="196">
                  <c:v>1.513440000000003</c:v>
                </c:pt>
                <c:pt idx="197">
                  <c:v>1.488020000000002</c:v>
                </c:pt>
                <c:pt idx="198">
                  <c:v>1.463420000000003</c:v>
                </c:pt>
                <c:pt idx="199">
                  <c:v>1.438000000000002</c:v>
                </c:pt>
                <c:pt idx="200">
                  <c:v>1.412580000000002</c:v>
                </c:pt>
                <c:pt idx="201">
                  <c:v>1.387980000000002</c:v>
                </c:pt>
                <c:pt idx="202">
                  <c:v>1.362560000000002</c:v>
                </c:pt>
                <c:pt idx="203">
                  <c:v>1.337960000000002</c:v>
                </c:pt>
                <c:pt idx="204">
                  <c:v>1.312540000000002</c:v>
                </c:pt>
                <c:pt idx="205">
                  <c:v>1.287120000000002</c:v>
                </c:pt>
                <c:pt idx="206">
                  <c:v>1.263340000000003</c:v>
                </c:pt>
                <c:pt idx="207">
                  <c:v>1.237920000000003</c:v>
                </c:pt>
                <c:pt idx="208">
                  <c:v>1.213320000000003</c:v>
                </c:pt>
                <c:pt idx="209">
                  <c:v>1.187900000000003</c:v>
                </c:pt>
                <c:pt idx="210">
                  <c:v>1.163300000000003</c:v>
                </c:pt>
                <c:pt idx="211">
                  <c:v>1.137880000000003</c:v>
                </c:pt>
                <c:pt idx="212">
                  <c:v>1.112460000000002</c:v>
                </c:pt>
                <c:pt idx="213">
                  <c:v>1.087860000000003</c:v>
                </c:pt>
                <c:pt idx="214">
                  <c:v>1.062440000000002</c:v>
                </c:pt>
                <c:pt idx="215">
                  <c:v>1.037840000000003</c:v>
                </c:pt>
                <c:pt idx="216">
                  <c:v>1.012420000000002</c:v>
                </c:pt>
                <c:pt idx="217">
                  <c:v>0.987000000000002</c:v>
                </c:pt>
                <c:pt idx="218">
                  <c:v>0.964040000000001</c:v>
                </c:pt>
                <c:pt idx="219">
                  <c:v>0.93862</c:v>
                </c:pt>
                <c:pt idx="220">
                  <c:v>0.914020000000001</c:v>
                </c:pt>
                <c:pt idx="221">
                  <c:v>0.8886</c:v>
                </c:pt>
                <c:pt idx="222">
                  <c:v>0.864000000000001</c:v>
                </c:pt>
                <c:pt idx="223">
                  <c:v>0.83858</c:v>
                </c:pt>
                <c:pt idx="224">
                  <c:v>0.81316</c:v>
                </c:pt>
                <c:pt idx="225">
                  <c:v>0.78856</c:v>
                </c:pt>
                <c:pt idx="226">
                  <c:v>0.76314</c:v>
                </c:pt>
                <c:pt idx="227">
                  <c:v>0.73854</c:v>
                </c:pt>
                <c:pt idx="228">
                  <c:v>0.71312</c:v>
                </c:pt>
                <c:pt idx="229">
                  <c:v>0.687700000000003</c:v>
                </c:pt>
                <c:pt idx="230">
                  <c:v>0.664740000000002</c:v>
                </c:pt>
                <c:pt idx="231">
                  <c:v>0.639320000000001</c:v>
                </c:pt>
                <c:pt idx="232">
                  <c:v>0.614720000000002</c:v>
                </c:pt>
                <c:pt idx="233">
                  <c:v>0.589300000000001</c:v>
                </c:pt>
                <c:pt idx="234">
                  <c:v>0.564700000000002</c:v>
                </c:pt>
                <c:pt idx="235">
                  <c:v>0.539280000000002</c:v>
                </c:pt>
                <c:pt idx="236">
                  <c:v>0.513860000000001</c:v>
                </c:pt>
                <c:pt idx="237">
                  <c:v>0.489260000000002</c:v>
                </c:pt>
                <c:pt idx="238">
                  <c:v>0.463840000000001</c:v>
                </c:pt>
                <c:pt idx="239">
                  <c:v>0.439240000000002</c:v>
                </c:pt>
                <c:pt idx="240">
                  <c:v>0.413820000000001</c:v>
                </c:pt>
                <c:pt idx="241">
                  <c:v>0.388400000000001</c:v>
                </c:pt>
                <c:pt idx="242">
                  <c:v>0.365440000000003</c:v>
                </c:pt>
                <c:pt idx="243">
                  <c:v>0.340020000000003</c:v>
                </c:pt>
                <c:pt idx="244">
                  <c:v>0.315420000000003</c:v>
                </c:pt>
                <c:pt idx="245">
                  <c:v>0.290000000000003</c:v>
                </c:pt>
                <c:pt idx="246">
                  <c:v>0.265400000000003</c:v>
                </c:pt>
                <c:pt idx="247">
                  <c:v>0.239980000000003</c:v>
                </c:pt>
                <c:pt idx="248">
                  <c:v>0.214560000000002</c:v>
                </c:pt>
                <c:pt idx="249">
                  <c:v>0.189960000000003</c:v>
                </c:pt>
                <c:pt idx="250">
                  <c:v>0.164540000000002</c:v>
                </c:pt>
                <c:pt idx="251">
                  <c:v>0.139940000000003</c:v>
                </c:pt>
                <c:pt idx="252">
                  <c:v>0.114520000000002</c:v>
                </c:pt>
                <c:pt idx="253">
                  <c:v>0.0891000000000019</c:v>
                </c:pt>
                <c:pt idx="254">
                  <c:v>0.0653199999999998</c:v>
                </c:pt>
                <c:pt idx="255">
                  <c:v>0.0399000000000029</c:v>
                </c:pt>
                <c:pt idx="256">
                  <c:v>0.0152999999999999</c:v>
                </c:pt>
                <c:pt idx="257">
                  <c:v>-0.010119999999997</c:v>
                </c:pt>
                <c:pt idx="258">
                  <c:v>-0.0347200000000001</c:v>
                </c:pt>
                <c:pt idx="259">
                  <c:v>-0.060139999999997</c:v>
                </c:pt>
                <c:pt idx="260">
                  <c:v>-0.0855599999999974</c:v>
                </c:pt>
                <c:pt idx="261">
                  <c:v>-0.110159999999997</c:v>
                </c:pt>
                <c:pt idx="262">
                  <c:v>-0.135579999999997</c:v>
                </c:pt>
                <c:pt idx="263">
                  <c:v>-0.160179999999997</c:v>
                </c:pt>
                <c:pt idx="264">
                  <c:v>-0.185599999999997</c:v>
                </c:pt>
                <c:pt idx="265">
                  <c:v>-0.211019999999998</c:v>
                </c:pt>
                <c:pt idx="266">
                  <c:v>-0.233979999999999</c:v>
                </c:pt>
                <c:pt idx="267">
                  <c:v>-0.259399999999999</c:v>
                </c:pt>
                <c:pt idx="268">
                  <c:v>-0.283999999999999</c:v>
                </c:pt>
                <c:pt idx="269">
                  <c:v>-0.309419999999999</c:v>
                </c:pt>
                <c:pt idx="270">
                  <c:v>-0.334019999999999</c:v>
                </c:pt>
                <c:pt idx="271">
                  <c:v>-0.359439999999999</c:v>
                </c:pt>
                <c:pt idx="272">
                  <c:v>-0.38486</c:v>
                </c:pt>
                <c:pt idx="273">
                  <c:v>-0.409459999999999</c:v>
                </c:pt>
                <c:pt idx="274">
                  <c:v>-0.43488</c:v>
                </c:pt>
                <c:pt idx="275">
                  <c:v>-0.459479999999999</c:v>
                </c:pt>
                <c:pt idx="276">
                  <c:v>-0.4849</c:v>
                </c:pt>
                <c:pt idx="277">
                  <c:v>-0.51032</c:v>
                </c:pt>
                <c:pt idx="278">
                  <c:v>-0.533279999999998</c:v>
                </c:pt>
                <c:pt idx="279">
                  <c:v>-0.558699999999998</c:v>
                </c:pt>
                <c:pt idx="280">
                  <c:v>-0.583299999999998</c:v>
                </c:pt>
                <c:pt idx="281">
                  <c:v>-0.608719999999998</c:v>
                </c:pt>
                <c:pt idx="282">
                  <c:v>-0.633319999999998</c:v>
                </c:pt>
                <c:pt idx="283">
                  <c:v>-0.658739999999998</c:v>
                </c:pt>
                <c:pt idx="284">
                  <c:v>-0.684159999999998</c:v>
                </c:pt>
                <c:pt idx="285">
                  <c:v>-0.708759999999998</c:v>
                </c:pt>
                <c:pt idx="286">
                  <c:v>-0.734179999999998</c:v>
                </c:pt>
                <c:pt idx="287">
                  <c:v>-0.758779999999998</c:v>
                </c:pt>
                <c:pt idx="288">
                  <c:v>-0.784199999999998</c:v>
                </c:pt>
                <c:pt idx="289">
                  <c:v>-0.809619999999999</c:v>
                </c:pt>
                <c:pt idx="290">
                  <c:v>-0.83258</c:v>
                </c:pt>
                <c:pt idx="291">
                  <c:v>-0.857999999999997</c:v>
                </c:pt>
                <c:pt idx="292">
                  <c:v>-0.8826</c:v>
                </c:pt>
                <c:pt idx="293">
                  <c:v>-0.908019999999997</c:v>
                </c:pt>
                <c:pt idx="294">
                  <c:v>-0.93262</c:v>
                </c:pt>
                <c:pt idx="295">
                  <c:v>-0.958039999999997</c:v>
                </c:pt>
                <c:pt idx="296">
                  <c:v>-0.983459999999997</c:v>
                </c:pt>
                <c:pt idx="297">
                  <c:v>-1.008059999999997</c:v>
                </c:pt>
                <c:pt idx="298">
                  <c:v>-1.033479999999997</c:v>
                </c:pt>
                <c:pt idx="299">
                  <c:v>-1.058079999999997</c:v>
                </c:pt>
                <c:pt idx="300">
                  <c:v>-1.083499999999997</c:v>
                </c:pt>
                <c:pt idx="301">
                  <c:v>-1.108919999999998</c:v>
                </c:pt>
                <c:pt idx="302">
                  <c:v>-1.1327</c:v>
                </c:pt>
                <c:pt idx="303">
                  <c:v>-1.158119999999997</c:v>
                </c:pt>
                <c:pt idx="304">
                  <c:v>-1.18272</c:v>
                </c:pt>
                <c:pt idx="305">
                  <c:v>-1.20814</c:v>
                </c:pt>
                <c:pt idx="306">
                  <c:v>-1.23274</c:v>
                </c:pt>
                <c:pt idx="307">
                  <c:v>-1.25816</c:v>
                </c:pt>
                <c:pt idx="308">
                  <c:v>-1.283579999999997</c:v>
                </c:pt>
                <c:pt idx="309">
                  <c:v>-1.30818</c:v>
                </c:pt>
                <c:pt idx="310">
                  <c:v>-1.333599999999997</c:v>
                </c:pt>
                <c:pt idx="311">
                  <c:v>-1.3582</c:v>
                </c:pt>
                <c:pt idx="312">
                  <c:v>-1.383619999999997</c:v>
                </c:pt>
                <c:pt idx="313">
                  <c:v>-1.409039999999997</c:v>
                </c:pt>
                <c:pt idx="314">
                  <c:v>-1.431999999999999</c:v>
                </c:pt>
                <c:pt idx="315">
                  <c:v>-1.457419999999999</c:v>
                </c:pt>
                <c:pt idx="316">
                  <c:v>-1.482019999999999</c:v>
                </c:pt>
                <c:pt idx="317">
                  <c:v>-1.507439999999999</c:v>
                </c:pt>
                <c:pt idx="318">
                  <c:v>-1.532039999999999</c:v>
                </c:pt>
                <c:pt idx="319">
                  <c:v>-1.557459999999999</c:v>
                </c:pt>
                <c:pt idx="320">
                  <c:v>-1.582879999999999</c:v>
                </c:pt>
                <c:pt idx="321">
                  <c:v>-1.607479999999999</c:v>
                </c:pt>
                <c:pt idx="322">
                  <c:v>-1.632899999999999</c:v>
                </c:pt>
                <c:pt idx="323">
                  <c:v>-1.657499999999999</c:v>
                </c:pt>
                <c:pt idx="324">
                  <c:v>-1.682919999999999</c:v>
                </c:pt>
                <c:pt idx="325">
                  <c:v>-1.70834</c:v>
                </c:pt>
                <c:pt idx="326">
                  <c:v>-1.731299999999997</c:v>
                </c:pt>
                <c:pt idx="327">
                  <c:v>-1.756719999999998</c:v>
                </c:pt>
                <c:pt idx="328">
                  <c:v>-1.781319999999997</c:v>
                </c:pt>
                <c:pt idx="329">
                  <c:v>-1.806739999999998</c:v>
                </c:pt>
                <c:pt idx="330">
                  <c:v>-1.831339999999997</c:v>
                </c:pt>
                <c:pt idx="331">
                  <c:v>-1.856759999999998</c:v>
                </c:pt>
                <c:pt idx="332">
                  <c:v>-1.882179999999998</c:v>
                </c:pt>
                <c:pt idx="333">
                  <c:v>-1.906779999999998</c:v>
                </c:pt>
                <c:pt idx="334">
                  <c:v>-1.932199999999998</c:v>
                </c:pt>
                <c:pt idx="335">
                  <c:v>-1.956799999999998</c:v>
                </c:pt>
                <c:pt idx="336">
                  <c:v>-1.982219999999998</c:v>
                </c:pt>
                <c:pt idx="337">
                  <c:v>-2.007639999999999</c:v>
                </c:pt>
                <c:pt idx="338">
                  <c:v>-2.0306</c:v>
                </c:pt>
                <c:pt idx="339">
                  <c:v>-2.05602</c:v>
                </c:pt>
                <c:pt idx="340">
                  <c:v>-2.08062</c:v>
                </c:pt>
                <c:pt idx="341">
                  <c:v>-2.10604</c:v>
                </c:pt>
                <c:pt idx="342">
                  <c:v>-2.13064</c:v>
                </c:pt>
                <c:pt idx="343">
                  <c:v>-2.15606</c:v>
                </c:pt>
                <c:pt idx="344">
                  <c:v>-2.181479999999997</c:v>
                </c:pt>
                <c:pt idx="345">
                  <c:v>-2.20608</c:v>
                </c:pt>
                <c:pt idx="346">
                  <c:v>-2.231499999999997</c:v>
                </c:pt>
                <c:pt idx="347">
                  <c:v>-2.2561</c:v>
                </c:pt>
                <c:pt idx="348">
                  <c:v>-2.281519999999997</c:v>
                </c:pt>
                <c:pt idx="349">
                  <c:v>-2.306939999999997</c:v>
                </c:pt>
                <c:pt idx="350">
                  <c:v>-2.330719999999999</c:v>
                </c:pt>
                <c:pt idx="351">
                  <c:v>-2.35614</c:v>
                </c:pt>
                <c:pt idx="352">
                  <c:v>-2.380739999999999</c:v>
                </c:pt>
                <c:pt idx="353">
                  <c:v>-2.40616</c:v>
                </c:pt>
                <c:pt idx="354">
                  <c:v>-2.430759999999999</c:v>
                </c:pt>
                <c:pt idx="355">
                  <c:v>-2.45618</c:v>
                </c:pt>
                <c:pt idx="356">
                  <c:v>-2.481599999999997</c:v>
                </c:pt>
                <c:pt idx="357">
                  <c:v>-2.5062</c:v>
                </c:pt>
                <c:pt idx="358">
                  <c:v>-2.53162</c:v>
                </c:pt>
                <c:pt idx="359">
                  <c:v>-2.55622</c:v>
                </c:pt>
                <c:pt idx="360">
                  <c:v>-2.58164</c:v>
                </c:pt>
                <c:pt idx="361">
                  <c:v>-2.607059999999997</c:v>
                </c:pt>
                <c:pt idx="362">
                  <c:v>-2.630019999999998</c:v>
                </c:pt>
                <c:pt idx="363">
                  <c:v>-2.655439999999999</c:v>
                </c:pt>
                <c:pt idx="364">
                  <c:v>-2.680039999999998</c:v>
                </c:pt>
                <c:pt idx="365">
                  <c:v>-2.705459999999999</c:v>
                </c:pt>
                <c:pt idx="366">
                  <c:v>-2.730059999999998</c:v>
                </c:pt>
                <c:pt idx="367">
                  <c:v>-2.755479999999999</c:v>
                </c:pt>
                <c:pt idx="368">
                  <c:v>-2.780899999999999</c:v>
                </c:pt>
                <c:pt idx="369">
                  <c:v>-2.805499999999999</c:v>
                </c:pt>
                <c:pt idx="370">
                  <c:v>-2.830919999999999</c:v>
                </c:pt>
                <c:pt idx="371">
                  <c:v>-2.855519999999998</c:v>
                </c:pt>
                <c:pt idx="372">
                  <c:v>-2.880939999999999</c:v>
                </c:pt>
                <c:pt idx="373">
                  <c:v>-2.906359999999999</c:v>
                </c:pt>
                <c:pt idx="374">
                  <c:v>-2.929319999999997</c:v>
                </c:pt>
                <c:pt idx="375">
                  <c:v>-2.954739999999997</c:v>
                </c:pt>
                <c:pt idx="376">
                  <c:v>-2.979339999999997</c:v>
                </c:pt>
                <c:pt idx="377">
                  <c:v>-3.004759999999997</c:v>
                </c:pt>
                <c:pt idx="378">
                  <c:v>-3.029359999999997</c:v>
                </c:pt>
                <c:pt idx="379">
                  <c:v>-3.054779999999997</c:v>
                </c:pt>
                <c:pt idx="380">
                  <c:v>-3.080199999999998</c:v>
                </c:pt>
                <c:pt idx="381">
                  <c:v>-3.104799999999997</c:v>
                </c:pt>
                <c:pt idx="382">
                  <c:v>-3.130219999999998</c:v>
                </c:pt>
                <c:pt idx="383">
                  <c:v>-3.154819999999997</c:v>
                </c:pt>
                <c:pt idx="384">
                  <c:v>-3.180240000000001</c:v>
                </c:pt>
                <c:pt idx="385">
                  <c:v>-3.205659999999998</c:v>
                </c:pt>
                <c:pt idx="386">
                  <c:v>-3.228619999999996</c:v>
                </c:pt>
                <c:pt idx="387">
                  <c:v>-3.25404</c:v>
                </c:pt>
                <c:pt idx="388">
                  <c:v>-3.278639999999999</c:v>
                </c:pt>
                <c:pt idx="389">
                  <c:v>-3.304059999999996</c:v>
                </c:pt>
                <c:pt idx="390">
                  <c:v>-3.328659999999996</c:v>
                </c:pt>
                <c:pt idx="391">
                  <c:v>-3.35408</c:v>
                </c:pt>
                <c:pt idx="392">
                  <c:v>-3.379499999999997</c:v>
                </c:pt>
                <c:pt idx="393">
                  <c:v>-3.404099999999996</c:v>
                </c:pt>
                <c:pt idx="394">
                  <c:v>-3.42952</c:v>
                </c:pt>
                <c:pt idx="395">
                  <c:v>-3.45412</c:v>
                </c:pt>
                <c:pt idx="396">
                  <c:v>-3.479539999999996</c:v>
                </c:pt>
                <c:pt idx="397">
                  <c:v>-3.504960000000001</c:v>
                </c:pt>
                <c:pt idx="398">
                  <c:v>-3.528739999999996</c:v>
                </c:pt>
                <c:pt idx="399">
                  <c:v>-3.55416</c:v>
                </c:pt>
                <c:pt idx="400">
                  <c:v>-3.578759999999999</c:v>
                </c:pt>
                <c:pt idx="401">
                  <c:v>-3.604179999999996</c:v>
                </c:pt>
                <c:pt idx="402">
                  <c:v>-3.628779999999995</c:v>
                </c:pt>
                <c:pt idx="403">
                  <c:v>-3.654199999999999</c:v>
                </c:pt>
                <c:pt idx="404">
                  <c:v>-3.679619999999996</c:v>
                </c:pt>
                <c:pt idx="405">
                  <c:v>-3.704219999999996</c:v>
                </c:pt>
                <c:pt idx="406">
                  <c:v>-3.72964</c:v>
                </c:pt>
                <c:pt idx="407">
                  <c:v>-3.754239999999999</c:v>
                </c:pt>
                <c:pt idx="408">
                  <c:v>-3.779659999999996</c:v>
                </c:pt>
                <c:pt idx="409">
                  <c:v>-3.80508</c:v>
                </c:pt>
                <c:pt idx="410">
                  <c:v>-3.828039999999998</c:v>
                </c:pt>
                <c:pt idx="411">
                  <c:v>-3.853460000000002</c:v>
                </c:pt>
                <c:pt idx="412">
                  <c:v>-3.878060000000001</c:v>
                </c:pt>
                <c:pt idx="413">
                  <c:v>-3.903479999999998</c:v>
                </c:pt>
                <c:pt idx="414">
                  <c:v>-3.928079999999998</c:v>
                </c:pt>
                <c:pt idx="415">
                  <c:v>-3.953500000000002</c:v>
                </c:pt>
                <c:pt idx="416">
                  <c:v>-3.978919999999999</c:v>
                </c:pt>
                <c:pt idx="417">
                  <c:v>-4.003519999999998</c:v>
                </c:pt>
                <c:pt idx="418">
                  <c:v>-4.028939999999995</c:v>
                </c:pt>
                <c:pt idx="419">
                  <c:v>-4.053540000000002</c:v>
                </c:pt>
                <c:pt idx="420">
                  <c:v>-4.078959999999999</c:v>
                </c:pt>
                <c:pt idx="421">
                  <c:v>-4.104379999999995</c:v>
                </c:pt>
                <c:pt idx="422">
                  <c:v>-4.12734</c:v>
                </c:pt>
                <c:pt idx="423">
                  <c:v>-4.152759999999997</c:v>
                </c:pt>
                <c:pt idx="424">
                  <c:v>-4.177359999999997</c:v>
                </c:pt>
                <c:pt idx="425">
                  <c:v>-4.202780000000001</c:v>
                </c:pt>
                <c:pt idx="426">
                  <c:v>-4.22738</c:v>
                </c:pt>
                <c:pt idx="427">
                  <c:v>-4.252799999999997</c:v>
                </c:pt>
                <c:pt idx="428">
                  <c:v>-4.27822</c:v>
                </c:pt>
                <c:pt idx="429">
                  <c:v>-4.30282</c:v>
                </c:pt>
                <c:pt idx="430">
                  <c:v>-4.328239999999997</c:v>
                </c:pt>
                <c:pt idx="431">
                  <c:v>-4.352839999999997</c:v>
                </c:pt>
                <c:pt idx="432">
                  <c:v>-4.37826</c:v>
                </c:pt>
                <c:pt idx="433">
                  <c:v>-4.403679999999997</c:v>
                </c:pt>
                <c:pt idx="434">
                  <c:v>-4.426639999999995</c:v>
                </c:pt>
                <c:pt idx="435">
                  <c:v>-4.452059999999999</c:v>
                </c:pt>
                <c:pt idx="436">
                  <c:v>-4.476659999999998</c:v>
                </c:pt>
                <c:pt idx="437">
                  <c:v>-4.502079999999996</c:v>
                </c:pt>
                <c:pt idx="438">
                  <c:v>-4.526679999999995</c:v>
                </c:pt>
                <c:pt idx="439">
                  <c:v>-4.552099999999999</c:v>
                </c:pt>
                <c:pt idx="440">
                  <c:v>-4.577519999999996</c:v>
                </c:pt>
                <c:pt idx="441">
                  <c:v>-4.602119999999996</c:v>
                </c:pt>
                <c:pt idx="442">
                  <c:v>-4.62754</c:v>
                </c:pt>
                <c:pt idx="443">
                  <c:v>-4.652139999999999</c:v>
                </c:pt>
                <c:pt idx="444">
                  <c:v>-4.677559999999996</c:v>
                </c:pt>
                <c:pt idx="445">
                  <c:v>-4.70298</c:v>
                </c:pt>
                <c:pt idx="446">
                  <c:v>-4.726759999999995</c:v>
                </c:pt>
                <c:pt idx="447">
                  <c:v>-4.752179999999999</c:v>
                </c:pt>
                <c:pt idx="448">
                  <c:v>-4.776779999999998</c:v>
                </c:pt>
                <c:pt idx="449">
                  <c:v>-4.802199999999996</c:v>
                </c:pt>
                <c:pt idx="450">
                  <c:v>-4.826799999999995</c:v>
                </c:pt>
                <c:pt idx="451">
                  <c:v>-4.852219999999999</c:v>
                </c:pt>
                <c:pt idx="452">
                  <c:v>-4.877639999999996</c:v>
                </c:pt>
                <c:pt idx="453">
                  <c:v>-4.902239999999995</c:v>
                </c:pt>
                <c:pt idx="454">
                  <c:v>-4.927659999999999</c:v>
                </c:pt>
                <c:pt idx="455">
                  <c:v>-4.952259999999999</c:v>
                </c:pt>
                <c:pt idx="456">
                  <c:v>-4.977679999999995</c:v>
                </c:pt>
                <c:pt idx="457">
                  <c:v>-5.0031</c:v>
                </c:pt>
                <c:pt idx="458">
                  <c:v>-5.026059999999998</c:v>
                </c:pt>
                <c:pt idx="459">
                  <c:v>-5.051480000000002</c:v>
                </c:pt>
                <c:pt idx="460">
                  <c:v>-5.076080000000001</c:v>
                </c:pt>
                <c:pt idx="461">
                  <c:v>-5.101499999999998</c:v>
                </c:pt>
                <c:pt idx="462">
                  <c:v>-5.126099999999997</c:v>
                </c:pt>
                <c:pt idx="463">
                  <c:v>-5.151520000000001</c:v>
                </c:pt>
                <c:pt idx="464">
                  <c:v>-5.176939999999998</c:v>
                </c:pt>
                <c:pt idx="465">
                  <c:v>-5.201539999999998</c:v>
                </c:pt>
                <c:pt idx="466">
                  <c:v>-5.226960000000002</c:v>
                </c:pt>
                <c:pt idx="467">
                  <c:v>-5.251560000000001</c:v>
                </c:pt>
                <c:pt idx="468">
                  <c:v>-5.276979999999998</c:v>
                </c:pt>
                <c:pt idx="469">
                  <c:v>-5.302399999999995</c:v>
                </c:pt>
                <c:pt idx="470">
                  <c:v>-5.32536</c:v>
                </c:pt>
                <c:pt idx="471">
                  <c:v>-5.350779999999997</c:v>
                </c:pt>
                <c:pt idx="472">
                  <c:v>-5.375379999999996</c:v>
                </c:pt>
                <c:pt idx="473">
                  <c:v>-5.4008</c:v>
                </c:pt>
                <c:pt idx="474">
                  <c:v>-5.4254</c:v>
                </c:pt>
                <c:pt idx="475">
                  <c:v>-5.450819999999997</c:v>
                </c:pt>
                <c:pt idx="476">
                  <c:v>-5.47624</c:v>
                </c:pt>
                <c:pt idx="477">
                  <c:v>-5.50084</c:v>
                </c:pt>
                <c:pt idx="478">
                  <c:v>-5.526259999999997</c:v>
                </c:pt>
                <c:pt idx="479">
                  <c:v>-5.550859999999997</c:v>
                </c:pt>
                <c:pt idx="480">
                  <c:v>-5.57628</c:v>
                </c:pt>
                <c:pt idx="481">
                  <c:v>-5.601699999999997</c:v>
                </c:pt>
                <c:pt idx="482">
                  <c:v>-5.624659999999995</c:v>
                </c:pt>
                <c:pt idx="483">
                  <c:v>-5.650079999999999</c:v>
                </c:pt>
                <c:pt idx="484">
                  <c:v>-5.674679999999999</c:v>
                </c:pt>
                <c:pt idx="485">
                  <c:v>-5.700099999999995</c:v>
                </c:pt>
                <c:pt idx="486">
                  <c:v>-5.724699999999995</c:v>
                </c:pt>
                <c:pt idx="487">
                  <c:v>-5.750119999999999</c:v>
                </c:pt>
                <c:pt idx="488">
                  <c:v>-5.775539999999996</c:v>
                </c:pt>
                <c:pt idx="489">
                  <c:v>-5.800139999999995</c:v>
                </c:pt>
                <c:pt idx="490">
                  <c:v>-5.825559999999999</c:v>
                </c:pt>
                <c:pt idx="491">
                  <c:v>-5.850159999999999</c:v>
                </c:pt>
                <c:pt idx="492">
                  <c:v>-5.875579999999996</c:v>
                </c:pt>
                <c:pt idx="493">
                  <c:v>-5.901</c:v>
                </c:pt>
                <c:pt idx="494">
                  <c:v>-5.924779999999995</c:v>
                </c:pt>
                <c:pt idx="495">
                  <c:v>-5.950199999999999</c:v>
                </c:pt>
                <c:pt idx="496">
                  <c:v>-5.974799999999998</c:v>
                </c:pt>
                <c:pt idx="497">
                  <c:v>-6.000219999999995</c:v>
                </c:pt>
                <c:pt idx="498">
                  <c:v>-6.024820000000002</c:v>
                </c:pt>
                <c:pt idx="499">
                  <c:v>-6.050239999999999</c:v>
                </c:pt>
                <c:pt idx="500">
                  <c:v>-6.075659999999995</c:v>
                </c:pt>
                <c:pt idx="501">
                  <c:v>-6.100259999999995</c:v>
                </c:pt>
                <c:pt idx="502">
                  <c:v>-6.125679999999999</c:v>
                </c:pt>
                <c:pt idx="503">
                  <c:v>-6.150279999999999</c:v>
                </c:pt>
                <c:pt idx="504">
                  <c:v>-6.175699999999995</c:v>
                </c:pt>
                <c:pt idx="505">
                  <c:v>-6.20112</c:v>
                </c:pt>
                <c:pt idx="506">
                  <c:v>-6.224079999999997</c:v>
                </c:pt>
                <c:pt idx="507">
                  <c:v>-6.249500000000001</c:v>
                </c:pt>
                <c:pt idx="508">
                  <c:v>-6.274100000000001</c:v>
                </c:pt>
                <c:pt idx="509">
                  <c:v>-6.299519999999998</c:v>
                </c:pt>
                <c:pt idx="510">
                  <c:v>-6.324119999999997</c:v>
                </c:pt>
                <c:pt idx="511">
                  <c:v>-6.349540000000001</c:v>
                </c:pt>
                <c:pt idx="512">
                  <c:v>-6.374959999999998</c:v>
                </c:pt>
                <c:pt idx="513">
                  <c:v>-6.399559999999997</c:v>
                </c:pt>
                <c:pt idx="514">
                  <c:v>-6.424980000000001</c:v>
                </c:pt>
                <c:pt idx="515">
                  <c:v>-6.449580000000001</c:v>
                </c:pt>
                <c:pt idx="516">
                  <c:v>-6.474999999999998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Plot!$G$1</c:f>
              <c:strCache>
                <c:ptCount val="1"/>
                <c:pt idx="0">
                  <c:v>Cosine Fit</c:v>
                </c:pt>
              </c:strCache>
            </c:strRef>
          </c:tx>
          <c:spPr>
            <a:ln w="508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Plot!$A$2:$A$518</c:f>
              <c:numCache>
                <c:formatCode>m/d/yy</c:formatCode>
                <c:ptCount val="517"/>
                <c:pt idx="0">
                  <c:v>27394.0</c:v>
                </c:pt>
                <c:pt idx="1">
                  <c:v>27425.0</c:v>
                </c:pt>
                <c:pt idx="2">
                  <c:v>27453.0</c:v>
                </c:pt>
                <c:pt idx="3">
                  <c:v>27484.0</c:v>
                </c:pt>
                <c:pt idx="4">
                  <c:v>27514.0</c:v>
                </c:pt>
                <c:pt idx="5">
                  <c:v>27545.0</c:v>
                </c:pt>
                <c:pt idx="6">
                  <c:v>27575.0</c:v>
                </c:pt>
                <c:pt idx="7">
                  <c:v>27606.0</c:v>
                </c:pt>
                <c:pt idx="8">
                  <c:v>27637.0</c:v>
                </c:pt>
                <c:pt idx="9">
                  <c:v>27667.0</c:v>
                </c:pt>
                <c:pt idx="10">
                  <c:v>27698.0</c:v>
                </c:pt>
                <c:pt idx="11">
                  <c:v>27728.0</c:v>
                </c:pt>
                <c:pt idx="12">
                  <c:v>27759.0</c:v>
                </c:pt>
                <c:pt idx="13">
                  <c:v>27790.0</c:v>
                </c:pt>
                <c:pt idx="14">
                  <c:v>27819.0</c:v>
                </c:pt>
                <c:pt idx="15">
                  <c:v>27850.0</c:v>
                </c:pt>
                <c:pt idx="16">
                  <c:v>27880.0</c:v>
                </c:pt>
                <c:pt idx="17">
                  <c:v>27911.0</c:v>
                </c:pt>
                <c:pt idx="18">
                  <c:v>27941.0</c:v>
                </c:pt>
                <c:pt idx="19">
                  <c:v>27972.0</c:v>
                </c:pt>
                <c:pt idx="20">
                  <c:v>28003.0</c:v>
                </c:pt>
                <c:pt idx="21">
                  <c:v>28033.0</c:v>
                </c:pt>
                <c:pt idx="22">
                  <c:v>28064.0</c:v>
                </c:pt>
                <c:pt idx="23">
                  <c:v>28094.0</c:v>
                </c:pt>
                <c:pt idx="24">
                  <c:v>28125.0</c:v>
                </c:pt>
                <c:pt idx="25">
                  <c:v>28156.0</c:v>
                </c:pt>
                <c:pt idx="26">
                  <c:v>28184.0</c:v>
                </c:pt>
                <c:pt idx="27">
                  <c:v>28215.0</c:v>
                </c:pt>
                <c:pt idx="28">
                  <c:v>28245.0</c:v>
                </c:pt>
                <c:pt idx="29">
                  <c:v>28276.0</c:v>
                </c:pt>
                <c:pt idx="30">
                  <c:v>28306.0</c:v>
                </c:pt>
                <c:pt idx="31">
                  <c:v>28337.0</c:v>
                </c:pt>
                <c:pt idx="32">
                  <c:v>28368.0</c:v>
                </c:pt>
                <c:pt idx="33">
                  <c:v>28398.0</c:v>
                </c:pt>
                <c:pt idx="34">
                  <c:v>28429.0</c:v>
                </c:pt>
                <c:pt idx="35">
                  <c:v>28459.0</c:v>
                </c:pt>
                <c:pt idx="36">
                  <c:v>28490.0</c:v>
                </c:pt>
                <c:pt idx="37">
                  <c:v>28521.0</c:v>
                </c:pt>
                <c:pt idx="38">
                  <c:v>28549.0</c:v>
                </c:pt>
                <c:pt idx="39">
                  <c:v>28580.0</c:v>
                </c:pt>
                <c:pt idx="40">
                  <c:v>28610.0</c:v>
                </c:pt>
                <c:pt idx="41">
                  <c:v>28641.0</c:v>
                </c:pt>
                <c:pt idx="42">
                  <c:v>28671.0</c:v>
                </c:pt>
                <c:pt idx="43">
                  <c:v>28702.0</c:v>
                </c:pt>
                <c:pt idx="44">
                  <c:v>28733.0</c:v>
                </c:pt>
                <c:pt idx="45">
                  <c:v>28763.0</c:v>
                </c:pt>
                <c:pt idx="46">
                  <c:v>28794.0</c:v>
                </c:pt>
                <c:pt idx="47">
                  <c:v>28824.0</c:v>
                </c:pt>
                <c:pt idx="48">
                  <c:v>28855.0</c:v>
                </c:pt>
                <c:pt idx="49">
                  <c:v>28886.0</c:v>
                </c:pt>
                <c:pt idx="50">
                  <c:v>28914.0</c:v>
                </c:pt>
                <c:pt idx="51">
                  <c:v>28945.0</c:v>
                </c:pt>
                <c:pt idx="52">
                  <c:v>28975.0</c:v>
                </c:pt>
                <c:pt idx="53">
                  <c:v>29006.0</c:v>
                </c:pt>
                <c:pt idx="54">
                  <c:v>29036.0</c:v>
                </c:pt>
                <c:pt idx="55">
                  <c:v>29067.0</c:v>
                </c:pt>
                <c:pt idx="56">
                  <c:v>29098.0</c:v>
                </c:pt>
                <c:pt idx="57">
                  <c:v>29128.0</c:v>
                </c:pt>
                <c:pt idx="58">
                  <c:v>29159.0</c:v>
                </c:pt>
                <c:pt idx="59">
                  <c:v>29189.0</c:v>
                </c:pt>
                <c:pt idx="60">
                  <c:v>29220.0</c:v>
                </c:pt>
                <c:pt idx="61">
                  <c:v>29251.0</c:v>
                </c:pt>
                <c:pt idx="62">
                  <c:v>29280.0</c:v>
                </c:pt>
                <c:pt idx="63">
                  <c:v>29311.0</c:v>
                </c:pt>
                <c:pt idx="64">
                  <c:v>29341.0</c:v>
                </c:pt>
                <c:pt idx="65">
                  <c:v>29372.0</c:v>
                </c:pt>
                <c:pt idx="66">
                  <c:v>29402.0</c:v>
                </c:pt>
                <c:pt idx="67">
                  <c:v>29433.0</c:v>
                </c:pt>
                <c:pt idx="68">
                  <c:v>29464.0</c:v>
                </c:pt>
                <c:pt idx="69">
                  <c:v>29494.0</c:v>
                </c:pt>
                <c:pt idx="70">
                  <c:v>29525.0</c:v>
                </c:pt>
                <c:pt idx="71">
                  <c:v>29555.0</c:v>
                </c:pt>
                <c:pt idx="72">
                  <c:v>29586.0</c:v>
                </c:pt>
                <c:pt idx="73">
                  <c:v>29617.0</c:v>
                </c:pt>
                <c:pt idx="74">
                  <c:v>29645.0</c:v>
                </c:pt>
                <c:pt idx="75">
                  <c:v>29676.0</c:v>
                </c:pt>
                <c:pt idx="76">
                  <c:v>29706.0</c:v>
                </c:pt>
                <c:pt idx="77">
                  <c:v>29737.0</c:v>
                </c:pt>
                <c:pt idx="78">
                  <c:v>29767.0</c:v>
                </c:pt>
                <c:pt idx="79">
                  <c:v>29798.0</c:v>
                </c:pt>
                <c:pt idx="80">
                  <c:v>29829.0</c:v>
                </c:pt>
                <c:pt idx="81">
                  <c:v>29859.0</c:v>
                </c:pt>
                <c:pt idx="82">
                  <c:v>29890.0</c:v>
                </c:pt>
                <c:pt idx="83">
                  <c:v>29920.0</c:v>
                </c:pt>
                <c:pt idx="84">
                  <c:v>29951.0</c:v>
                </c:pt>
                <c:pt idx="85">
                  <c:v>29982.0</c:v>
                </c:pt>
                <c:pt idx="86">
                  <c:v>30010.0</c:v>
                </c:pt>
                <c:pt idx="87">
                  <c:v>30041.0</c:v>
                </c:pt>
                <c:pt idx="88">
                  <c:v>30071.0</c:v>
                </c:pt>
                <c:pt idx="89">
                  <c:v>30102.0</c:v>
                </c:pt>
                <c:pt idx="90">
                  <c:v>30132.0</c:v>
                </c:pt>
                <c:pt idx="91">
                  <c:v>30163.0</c:v>
                </c:pt>
                <c:pt idx="92">
                  <c:v>30194.0</c:v>
                </c:pt>
                <c:pt idx="93">
                  <c:v>30224.0</c:v>
                </c:pt>
                <c:pt idx="94">
                  <c:v>30255.0</c:v>
                </c:pt>
                <c:pt idx="95">
                  <c:v>30285.0</c:v>
                </c:pt>
                <c:pt idx="96">
                  <c:v>30316.0</c:v>
                </c:pt>
                <c:pt idx="97">
                  <c:v>30347.0</c:v>
                </c:pt>
                <c:pt idx="98">
                  <c:v>30375.0</c:v>
                </c:pt>
                <c:pt idx="99">
                  <c:v>30406.0</c:v>
                </c:pt>
                <c:pt idx="100">
                  <c:v>30436.0</c:v>
                </c:pt>
                <c:pt idx="101">
                  <c:v>30467.0</c:v>
                </c:pt>
                <c:pt idx="102">
                  <c:v>30497.0</c:v>
                </c:pt>
                <c:pt idx="103">
                  <c:v>30528.0</c:v>
                </c:pt>
                <c:pt idx="104">
                  <c:v>30559.0</c:v>
                </c:pt>
                <c:pt idx="105">
                  <c:v>30589.0</c:v>
                </c:pt>
                <c:pt idx="106">
                  <c:v>30620.0</c:v>
                </c:pt>
                <c:pt idx="107">
                  <c:v>30650.0</c:v>
                </c:pt>
                <c:pt idx="108">
                  <c:v>30681.0</c:v>
                </c:pt>
                <c:pt idx="109">
                  <c:v>30712.0</c:v>
                </c:pt>
                <c:pt idx="110">
                  <c:v>30741.0</c:v>
                </c:pt>
                <c:pt idx="111">
                  <c:v>30772.0</c:v>
                </c:pt>
                <c:pt idx="112">
                  <c:v>30802.0</c:v>
                </c:pt>
                <c:pt idx="113">
                  <c:v>30833.0</c:v>
                </c:pt>
                <c:pt idx="114">
                  <c:v>30863.0</c:v>
                </c:pt>
                <c:pt idx="115">
                  <c:v>30894.0</c:v>
                </c:pt>
                <c:pt idx="116">
                  <c:v>30925.0</c:v>
                </c:pt>
                <c:pt idx="117">
                  <c:v>30955.0</c:v>
                </c:pt>
                <c:pt idx="118">
                  <c:v>30986.0</c:v>
                </c:pt>
                <c:pt idx="119">
                  <c:v>31016.0</c:v>
                </c:pt>
                <c:pt idx="120">
                  <c:v>31047.0</c:v>
                </c:pt>
                <c:pt idx="121">
                  <c:v>31078.0</c:v>
                </c:pt>
                <c:pt idx="122">
                  <c:v>31106.0</c:v>
                </c:pt>
                <c:pt idx="123">
                  <c:v>31137.0</c:v>
                </c:pt>
                <c:pt idx="124">
                  <c:v>31167.0</c:v>
                </c:pt>
                <c:pt idx="125">
                  <c:v>31198.0</c:v>
                </c:pt>
                <c:pt idx="126">
                  <c:v>31228.0</c:v>
                </c:pt>
                <c:pt idx="127">
                  <c:v>31259.0</c:v>
                </c:pt>
                <c:pt idx="128">
                  <c:v>31290.0</c:v>
                </c:pt>
                <c:pt idx="129">
                  <c:v>31320.0</c:v>
                </c:pt>
                <c:pt idx="130">
                  <c:v>31351.0</c:v>
                </c:pt>
                <c:pt idx="131">
                  <c:v>31381.0</c:v>
                </c:pt>
                <c:pt idx="132">
                  <c:v>31412.0</c:v>
                </c:pt>
                <c:pt idx="133">
                  <c:v>31443.0</c:v>
                </c:pt>
                <c:pt idx="134">
                  <c:v>31471.0</c:v>
                </c:pt>
                <c:pt idx="135">
                  <c:v>31502.0</c:v>
                </c:pt>
                <c:pt idx="136">
                  <c:v>31532.0</c:v>
                </c:pt>
                <c:pt idx="137">
                  <c:v>31563.0</c:v>
                </c:pt>
                <c:pt idx="138">
                  <c:v>31593.0</c:v>
                </c:pt>
                <c:pt idx="139">
                  <c:v>31624.0</c:v>
                </c:pt>
                <c:pt idx="140">
                  <c:v>31655.0</c:v>
                </c:pt>
                <c:pt idx="141">
                  <c:v>31685.0</c:v>
                </c:pt>
                <c:pt idx="142">
                  <c:v>31716.0</c:v>
                </c:pt>
                <c:pt idx="143">
                  <c:v>31746.0</c:v>
                </c:pt>
                <c:pt idx="144">
                  <c:v>31777.0</c:v>
                </c:pt>
                <c:pt idx="145">
                  <c:v>31808.0</c:v>
                </c:pt>
                <c:pt idx="146">
                  <c:v>31836.0</c:v>
                </c:pt>
                <c:pt idx="147">
                  <c:v>31867.0</c:v>
                </c:pt>
                <c:pt idx="148">
                  <c:v>31897.0</c:v>
                </c:pt>
                <c:pt idx="149">
                  <c:v>31928.0</c:v>
                </c:pt>
                <c:pt idx="150">
                  <c:v>31958.0</c:v>
                </c:pt>
                <c:pt idx="151">
                  <c:v>31989.0</c:v>
                </c:pt>
                <c:pt idx="152">
                  <c:v>32020.0</c:v>
                </c:pt>
                <c:pt idx="153">
                  <c:v>32050.0</c:v>
                </c:pt>
                <c:pt idx="154">
                  <c:v>32081.0</c:v>
                </c:pt>
                <c:pt idx="155">
                  <c:v>32111.0</c:v>
                </c:pt>
                <c:pt idx="156">
                  <c:v>32142.0</c:v>
                </c:pt>
                <c:pt idx="157">
                  <c:v>32173.0</c:v>
                </c:pt>
                <c:pt idx="158">
                  <c:v>32202.0</c:v>
                </c:pt>
                <c:pt idx="159">
                  <c:v>32233.0</c:v>
                </c:pt>
                <c:pt idx="160">
                  <c:v>32263.0</c:v>
                </c:pt>
                <c:pt idx="161">
                  <c:v>32294.0</c:v>
                </c:pt>
                <c:pt idx="162">
                  <c:v>32324.0</c:v>
                </c:pt>
                <c:pt idx="163">
                  <c:v>32355.0</c:v>
                </c:pt>
                <c:pt idx="164">
                  <c:v>32386.0</c:v>
                </c:pt>
                <c:pt idx="165">
                  <c:v>32416.0</c:v>
                </c:pt>
                <c:pt idx="166">
                  <c:v>32447.0</c:v>
                </c:pt>
                <c:pt idx="167">
                  <c:v>32477.0</c:v>
                </c:pt>
                <c:pt idx="168">
                  <c:v>32508.0</c:v>
                </c:pt>
                <c:pt idx="169">
                  <c:v>32539.0</c:v>
                </c:pt>
                <c:pt idx="170">
                  <c:v>32567.0</c:v>
                </c:pt>
                <c:pt idx="171">
                  <c:v>32598.0</c:v>
                </c:pt>
                <c:pt idx="172">
                  <c:v>32628.0</c:v>
                </c:pt>
                <c:pt idx="173">
                  <c:v>32659.0</c:v>
                </c:pt>
                <c:pt idx="174">
                  <c:v>32689.0</c:v>
                </c:pt>
                <c:pt idx="175">
                  <c:v>32720.0</c:v>
                </c:pt>
                <c:pt idx="176">
                  <c:v>32751.0</c:v>
                </c:pt>
                <c:pt idx="177">
                  <c:v>32781.0</c:v>
                </c:pt>
                <c:pt idx="178">
                  <c:v>32812.0</c:v>
                </c:pt>
                <c:pt idx="179">
                  <c:v>32842.0</c:v>
                </c:pt>
                <c:pt idx="180">
                  <c:v>32873.0</c:v>
                </c:pt>
                <c:pt idx="181">
                  <c:v>32904.0</c:v>
                </c:pt>
                <c:pt idx="182">
                  <c:v>32932.0</c:v>
                </c:pt>
                <c:pt idx="183">
                  <c:v>32963.0</c:v>
                </c:pt>
                <c:pt idx="184">
                  <c:v>32993.0</c:v>
                </c:pt>
                <c:pt idx="185">
                  <c:v>33024.0</c:v>
                </c:pt>
                <c:pt idx="186">
                  <c:v>33054.0</c:v>
                </c:pt>
                <c:pt idx="187">
                  <c:v>33085.0</c:v>
                </c:pt>
                <c:pt idx="188">
                  <c:v>33116.0</c:v>
                </c:pt>
                <c:pt idx="189">
                  <c:v>33146.0</c:v>
                </c:pt>
                <c:pt idx="190">
                  <c:v>33177.0</c:v>
                </c:pt>
                <c:pt idx="191">
                  <c:v>33207.0</c:v>
                </c:pt>
                <c:pt idx="192">
                  <c:v>33238.0</c:v>
                </c:pt>
                <c:pt idx="193">
                  <c:v>33269.0</c:v>
                </c:pt>
                <c:pt idx="194">
                  <c:v>33297.0</c:v>
                </c:pt>
                <c:pt idx="195">
                  <c:v>33328.0</c:v>
                </c:pt>
                <c:pt idx="196">
                  <c:v>33358.0</c:v>
                </c:pt>
                <c:pt idx="197">
                  <c:v>33389.0</c:v>
                </c:pt>
                <c:pt idx="198">
                  <c:v>33419.0</c:v>
                </c:pt>
                <c:pt idx="199">
                  <c:v>33450.0</c:v>
                </c:pt>
                <c:pt idx="200">
                  <c:v>33481.0</c:v>
                </c:pt>
                <c:pt idx="201">
                  <c:v>33511.0</c:v>
                </c:pt>
                <c:pt idx="202">
                  <c:v>33542.0</c:v>
                </c:pt>
                <c:pt idx="203">
                  <c:v>33572.0</c:v>
                </c:pt>
                <c:pt idx="204">
                  <c:v>33603.0</c:v>
                </c:pt>
                <c:pt idx="205">
                  <c:v>33634.0</c:v>
                </c:pt>
                <c:pt idx="206">
                  <c:v>33663.0</c:v>
                </c:pt>
                <c:pt idx="207">
                  <c:v>33694.0</c:v>
                </c:pt>
                <c:pt idx="208">
                  <c:v>33724.0</c:v>
                </c:pt>
                <c:pt idx="209">
                  <c:v>33755.0</c:v>
                </c:pt>
                <c:pt idx="210">
                  <c:v>33785.0</c:v>
                </c:pt>
                <c:pt idx="211">
                  <c:v>33816.0</c:v>
                </c:pt>
                <c:pt idx="212">
                  <c:v>33847.0</c:v>
                </c:pt>
                <c:pt idx="213">
                  <c:v>33877.0</c:v>
                </c:pt>
                <c:pt idx="214">
                  <c:v>33908.0</c:v>
                </c:pt>
                <c:pt idx="215">
                  <c:v>33938.0</c:v>
                </c:pt>
                <c:pt idx="216">
                  <c:v>33969.0</c:v>
                </c:pt>
                <c:pt idx="217">
                  <c:v>34000.0</c:v>
                </c:pt>
                <c:pt idx="218">
                  <c:v>34028.0</c:v>
                </c:pt>
                <c:pt idx="219">
                  <c:v>34059.0</c:v>
                </c:pt>
                <c:pt idx="220">
                  <c:v>34089.0</c:v>
                </c:pt>
                <c:pt idx="221">
                  <c:v>34120.0</c:v>
                </c:pt>
                <c:pt idx="222">
                  <c:v>34150.0</c:v>
                </c:pt>
                <c:pt idx="223">
                  <c:v>34181.0</c:v>
                </c:pt>
                <c:pt idx="224">
                  <c:v>34212.0</c:v>
                </c:pt>
                <c:pt idx="225">
                  <c:v>34242.0</c:v>
                </c:pt>
                <c:pt idx="226">
                  <c:v>34273.0</c:v>
                </c:pt>
                <c:pt idx="227">
                  <c:v>34303.0</c:v>
                </c:pt>
                <c:pt idx="228">
                  <c:v>34334.0</c:v>
                </c:pt>
                <c:pt idx="229">
                  <c:v>34365.0</c:v>
                </c:pt>
                <c:pt idx="230">
                  <c:v>34393.0</c:v>
                </c:pt>
                <c:pt idx="231">
                  <c:v>34424.0</c:v>
                </c:pt>
                <c:pt idx="232">
                  <c:v>34454.0</c:v>
                </c:pt>
                <c:pt idx="233">
                  <c:v>34485.0</c:v>
                </c:pt>
                <c:pt idx="234">
                  <c:v>34515.0</c:v>
                </c:pt>
                <c:pt idx="235">
                  <c:v>34546.0</c:v>
                </c:pt>
                <c:pt idx="236">
                  <c:v>34577.0</c:v>
                </c:pt>
                <c:pt idx="237">
                  <c:v>34607.0</c:v>
                </c:pt>
                <c:pt idx="238">
                  <c:v>34638.0</c:v>
                </c:pt>
                <c:pt idx="239">
                  <c:v>34668.0</c:v>
                </c:pt>
                <c:pt idx="240">
                  <c:v>34699.0</c:v>
                </c:pt>
                <c:pt idx="241">
                  <c:v>34730.0</c:v>
                </c:pt>
                <c:pt idx="242">
                  <c:v>34758.0</c:v>
                </c:pt>
                <c:pt idx="243">
                  <c:v>34789.0</c:v>
                </c:pt>
                <c:pt idx="244">
                  <c:v>34819.0</c:v>
                </c:pt>
                <c:pt idx="245">
                  <c:v>34850.0</c:v>
                </c:pt>
                <c:pt idx="246">
                  <c:v>34880.0</c:v>
                </c:pt>
                <c:pt idx="247">
                  <c:v>34911.0</c:v>
                </c:pt>
                <c:pt idx="248">
                  <c:v>34942.0</c:v>
                </c:pt>
                <c:pt idx="249">
                  <c:v>34972.0</c:v>
                </c:pt>
                <c:pt idx="250">
                  <c:v>35003.0</c:v>
                </c:pt>
                <c:pt idx="251">
                  <c:v>35033.0</c:v>
                </c:pt>
                <c:pt idx="252">
                  <c:v>35064.0</c:v>
                </c:pt>
                <c:pt idx="253">
                  <c:v>35095.0</c:v>
                </c:pt>
                <c:pt idx="254">
                  <c:v>35124.0</c:v>
                </c:pt>
                <c:pt idx="255">
                  <c:v>35155.0</c:v>
                </c:pt>
                <c:pt idx="256">
                  <c:v>35185.0</c:v>
                </c:pt>
                <c:pt idx="257">
                  <c:v>35216.0</c:v>
                </c:pt>
                <c:pt idx="258">
                  <c:v>35246.0</c:v>
                </c:pt>
                <c:pt idx="259">
                  <c:v>35277.0</c:v>
                </c:pt>
                <c:pt idx="260">
                  <c:v>35308.0</c:v>
                </c:pt>
                <c:pt idx="261">
                  <c:v>35338.0</c:v>
                </c:pt>
                <c:pt idx="262">
                  <c:v>35369.0</c:v>
                </c:pt>
                <c:pt idx="263">
                  <c:v>35399.0</c:v>
                </c:pt>
                <c:pt idx="264">
                  <c:v>35430.0</c:v>
                </c:pt>
                <c:pt idx="265">
                  <c:v>35461.0</c:v>
                </c:pt>
                <c:pt idx="266">
                  <c:v>35489.0</c:v>
                </c:pt>
                <c:pt idx="267">
                  <c:v>35520.0</c:v>
                </c:pt>
                <c:pt idx="268">
                  <c:v>35550.0</c:v>
                </c:pt>
                <c:pt idx="269">
                  <c:v>35581.0</c:v>
                </c:pt>
                <c:pt idx="270">
                  <c:v>35611.0</c:v>
                </c:pt>
                <c:pt idx="271">
                  <c:v>35642.0</c:v>
                </c:pt>
                <c:pt idx="272">
                  <c:v>35673.0</c:v>
                </c:pt>
                <c:pt idx="273">
                  <c:v>35703.0</c:v>
                </c:pt>
                <c:pt idx="274">
                  <c:v>35734.0</c:v>
                </c:pt>
                <c:pt idx="275">
                  <c:v>35764.0</c:v>
                </c:pt>
                <c:pt idx="276">
                  <c:v>35795.0</c:v>
                </c:pt>
                <c:pt idx="277">
                  <c:v>35826.0</c:v>
                </c:pt>
                <c:pt idx="278">
                  <c:v>35854.0</c:v>
                </c:pt>
                <c:pt idx="279">
                  <c:v>35885.0</c:v>
                </c:pt>
                <c:pt idx="280">
                  <c:v>35915.0</c:v>
                </c:pt>
                <c:pt idx="281">
                  <c:v>35946.0</c:v>
                </c:pt>
                <c:pt idx="282">
                  <c:v>35976.0</c:v>
                </c:pt>
                <c:pt idx="283">
                  <c:v>36007.0</c:v>
                </c:pt>
                <c:pt idx="284">
                  <c:v>36038.0</c:v>
                </c:pt>
                <c:pt idx="285">
                  <c:v>36068.0</c:v>
                </c:pt>
                <c:pt idx="286">
                  <c:v>36099.0</c:v>
                </c:pt>
                <c:pt idx="287">
                  <c:v>36129.0</c:v>
                </c:pt>
                <c:pt idx="288">
                  <c:v>36160.0</c:v>
                </c:pt>
                <c:pt idx="289">
                  <c:v>36191.0</c:v>
                </c:pt>
                <c:pt idx="290">
                  <c:v>36219.0</c:v>
                </c:pt>
                <c:pt idx="291">
                  <c:v>36250.0</c:v>
                </c:pt>
                <c:pt idx="292">
                  <c:v>36280.0</c:v>
                </c:pt>
                <c:pt idx="293">
                  <c:v>36311.0</c:v>
                </c:pt>
                <c:pt idx="294">
                  <c:v>36341.0</c:v>
                </c:pt>
                <c:pt idx="295">
                  <c:v>36372.0</c:v>
                </c:pt>
                <c:pt idx="296">
                  <c:v>36403.0</c:v>
                </c:pt>
                <c:pt idx="297">
                  <c:v>36433.0</c:v>
                </c:pt>
                <c:pt idx="298">
                  <c:v>36464.0</c:v>
                </c:pt>
                <c:pt idx="299">
                  <c:v>36494.0</c:v>
                </c:pt>
                <c:pt idx="300">
                  <c:v>36525.0</c:v>
                </c:pt>
                <c:pt idx="301">
                  <c:v>36556.0</c:v>
                </c:pt>
                <c:pt idx="302">
                  <c:v>36585.0</c:v>
                </c:pt>
                <c:pt idx="303">
                  <c:v>36616.0</c:v>
                </c:pt>
                <c:pt idx="304">
                  <c:v>36646.0</c:v>
                </c:pt>
                <c:pt idx="305">
                  <c:v>36677.0</c:v>
                </c:pt>
                <c:pt idx="306">
                  <c:v>36707.0</c:v>
                </c:pt>
                <c:pt idx="307">
                  <c:v>36738.0</c:v>
                </c:pt>
                <c:pt idx="308">
                  <c:v>36769.0</c:v>
                </c:pt>
                <c:pt idx="309">
                  <c:v>36799.0</c:v>
                </c:pt>
                <c:pt idx="310">
                  <c:v>36830.0</c:v>
                </c:pt>
                <c:pt idx="311">
                  <c:v>36860.0</c:v>
                </c:pt>
                <c:pt idx="312">
                  <c:v>36891.0</c:v>
                </c:pt>
                <c:pt idx="313">
                  <c:v>36922.0</c:v>
                </c:pt>
                <c:pt idx="314">
                  <c:v>36950.0</c:v>
                </c:pt>
                <c:pt idx="315">
                  <c:v>36981.0</c:v>
                </c:pt>
                <c:pt idx="316">
                  <c:v>37011.0</c:v>
                </c:pt>
                <c:pt idx="317">
                  <c:v>37042.0</c:v>
                </c:pt>
                <c:pt idx="318">
                  <c:v>37072.0</c:v>
                </c:pt>
                <c:pt idx="319">
                  <c:v>37103.0</c:v>
                </c:pt>
                <c:pt idx="320">
                  <c:v>37134.0</c:v>
                </c:pt>
                <c:pt idx="321">
                  <c:v>37164.0</c:v>
                </c:pt>
                <c:pt idx="322">
                  <c:v>37195.0</c:v>
                </c:pt>
                <c:pt idx="323">
                  <c:v>37225.0</c:v>
                </c:pt>
                <c:pt idx="324">
                  <c:v>37256.0</c:v>
                </c:pt>
                <c:pt idx="325">
                  <c:v>37287.0</c:v>
                </c:pt>
                <c:pt idx="326">
                  <c:v>37315.0</c:v>
                </c:pt>
                <c:pt idx="327">
                  <c:v>37346.0</c:v>
                </c:pt>
                <c:pt idx="328">
                  <c:v>37376.0</c:v>
                </c:pt>
                <c:pt idx="329">
                  <c:v>37407.0</c:v>
                </c:pt>
                <c:pt idx="330">
                  <c:v>37437.0</c:v>
                </c:pt>
                <c:pt idx="331">
                  <c:v>37468.0</c:v>
                </c:pt>
                <c:pt idx="332">
                  <c:v>37499.0</c:v>
                </c:pt>
                <c:pt idx="333">
                  <c:v>37529.0</c:v>
                </c:pt>
                <c:pt idx="334">
                  <c:v>37560.0</c:v>
                </c:pt>
                <c:pt idx="335">
                  <c:v>37590.0</c:v>
                </c:pt>
                <c:pt idx="336">
                  <c:v>37621.0</c:v>
                </c:pt>
                <c:pt idx="337">
                  <c:v>37652.0</c:v>
                </c:pt>
                <c:pt idx="338">
                  <c:v>37680.0</c:v>
                </c:pt>
                <c:pt idx="339">
                  <c:v>37711.0</c:v>
                </c:pt>
                <c:pt idx="340">
                  <c:v>37741.0</c:v>
                </c:pt>
                <c:pt idx="341">
                  <c:v>37772.0</c:v>
                </c:pt>
                <c:pt idx="342">
                  <c:v>37802.0</c:v>
                </c:pt>
                <c:pt idx="343">
                  <c:v>37833.0</c:v>
                </c:pt>
                <c:pt idx="344">
                  <c:v>37864.0</c:v>
                </c:pt>
                <c:pt idx="345">
                  <c:v>37894.0</c:v>
                </c:pt>
                <c:pt idx="346">
                  <c:v>37925.0</c:v>
                </c:pt>
                <c:pt idx="347">
                  <c:v>37955.0</c:v>
                </c:pt>
                <c:pt idx="348">
                  <c:v>37986.0</c:v>
                </c:pt>
                <c:pt idx="349">
                  <c:v>38017.0</c:v>
                </c:pt>
                <c:pt idx="350">
                  <c:v>38046.0</c:v>
                </c:pt>
                <c:pt idx="351">
                  <c:v>38077.0</c:v>
                </c:pt>
                <c:pt idx="352">
                  <c:v>38107.0</c:v>
                </c:pt>
                <c:pt idx="353">
                  <c:v>38138.0</c:v>
                </c:pt>
                <c:pt idx="354">
                  <c:v>38168.0</c:v>
                </c:pt>
                <c:pt idx="355">
                  <c:v>38199.0</c:v>
                </c:pt>
                <c:pt idx="356">
                  <c:v>38230.0</c:v>
                </c:pt>
                <c:pt idx="357">
                  <c:v>38260.0</c:v>
                </c:pt>
                <c:pt idx="358">
                  <c:v>38291.0</c:v>
                </c:pt>
                <c:pt idx="359">
                  <c:v>38321.0</c:v>
                </c:pt>
                <c:pt idx="360">
                  <c:v>38352.0</c:v>
                </c:pt>
                <c:pt idx="361">
                  <c:v>38383.0</c:v>
                </c:pt>
                <c:pt idx="362">
                  <c:v>38411.0</c:v>
                </c:pt>
                <c:pt idx="363">
                  <c:v>38442.0</c:v>
                </c:pt>
                <c:pt idx="364">
                  <c:v>38472.0</c:v>
                </c:pt>
                <c:pt idx="365">
                  <c:v>38503.0</c:v>
                </c:pt>
                <c:pt idx="366">
                  <c:v>38533.0</c:v>
                </c:pt>
                <c:pt idx="367">
                  <c:v>38564.0</c:v>
                </c:pt>
                <c:pt idx="368">
                  <c:v>38595.0</c:v>
                </c:pt>
                <c:pt idx="369">
                  <c:v>38625.0</c:v>
                </c:pt>
                <c:pt idx="370">
                  <c:v>38656.0</c:v>
                </c:pt>
                <c:pt idx="371">
                  <c:v>38686.0</c:v>
                </c:pt>
                <c:pt idx="372">
                  <c:v>38717.0</c:v>
                </c:pt>
                <c:pt idx="373">
                  <c:v>38748.0</c:v>
                </c:pt>
                <c:pt idx="374">
                  <c:v>38776.0</c:v>
                </c:pt>
                <c:pt idx="375">
                  <c:v>38807.0</c:v>
                </c:pt>
                <c:pt idx="376">
                  <c:v>38837.0</c:v>
                </c:pt>
                <c:pt idx="377">
                  <c:v>38868.0</c:v>
                </c:pt>
                <c:pt idx="378">
                  <c:v>38898.0</c:v>
                </c:pt>
                <c:pt idx="379">
                  <c:v>38929.0</c:v>
                </c:pt>
                <c:pt idx="380">
                  <c:v>38960.0</c:v>
                </c:pt>
                <c:pt idx="381">
                  <c:v>38990.0</c:v>
                </c:pt>
                <c:pt idx="382">
                  <c:v>39021.0</c:v>
                </c:pt>
                <c:pt idx="383">
                  <c:v>39051.0</c:v>
                </c:pt>
                <c:pt idx="384">
                  <c:v>39082.0</c:v>
                </c:pt>
                <c:pt idx="385">
                  <c:v>39113.0</c:v>
                </c:pt>
                <c:pt idx="386">
                  <c:v>39141.0</c:v>
                </c:pt>
                <c:pt idx="387">
                  <c:v>39172.0</c:v>
                </c:pt>
                <c:pt idx="388">
                  <c:v>39202.0</c:v>
                </c:pt>
                <c:pt idx="389">
                  <c:v>39233.0</c:v>
                </c:pt>
                <c:pt idx="390">
                  <c:v>39263.0</c:v>
                </c:pt>
                <c:pt idx="391">
                  <c:v>39294.0</c:v>
                </c:pt>
                <c:pt idx="392">
                  <c:v>39325.0</c:v>
                </c:pt>
                <c:pt idx="393">
                  <c:v>39355.0</c:v>
                </c:pt>
                <c:pt idx="394">
                  <c:v>39386.0</c:v>
                </c:pt>
                <c:pt idx="395">
                  <c:v>39416.0</c:v>
                </c:pt>
                <c:pt idx="396">
                  <c:v>39447.0</c:v>
                </c:pt>
                <c:pt idx="397">
                  <c:v>39478.0</c:v>
                </c:pt>
                <c:pt idx="398">
                  <c:v>39507.0</c:v>
                </c:pt>
                <c:pt idx="399">
                  <c:v>39538.0</c:v>
                </c:pt>
                <c:pt idx="400">
                  <c:v>39568.0</c:v>
                </c:pt>
                <c:pt idx="401">
                  <c:v>39599.0</c:v>
                </c:pt>
                <c:pt idx="402">
                  <c:v>39629.0</c:v>
                </c:pt>
                <c:pt idx="403">
                  <c:v>39660.0</c:v>
                </c:pt>
                <c:pt idx="404">
                  <c:v>39691.0</c:v>
                </c:pt>
                <c:pt idx="405">
                  <c:v>39721.0</c:v>
                </c:pt>
                <c:pt idx="406">
                  <c:v>39752.0</c:v>
                </c:pt>
                <c:pt idx="407">
                  <c:v>39782.0</c:v>
                </c:pt>
                <c:pt idx="408">
                  <c:v>39813.0</c:v>
                </c:pt>
                <c:pt idx="409">
                  <c:v>39844.0</c:v>
                </c:pt>
                <c:pt idx="410">
                  <c:v>39872.0</c:v>
                </c:pt>
                <c:pt idx="411">
                  <c:v>39903.0</c:v>
                </c:pt>
                <c:pt idx="412">
                  <c:v>39933.0</c:v>
                </c:pt>
                <c:pt idx="413">
                  <c:v>39964.0</c:v>
                </c:pt>
                <c:pt idx="414">
                  <c:v>39994.0</c:v>
                </c:pt>
                <c:pt idx="415">
                  <c:v>40025.0</c:v>
                </c:pt>
                <c:pt idx="416">
                  <c:v>40056.0</c:v>
                </c:pt>
                <c:pt idx="417">
                  <c:v>40086.0</c:v>
                </c:pt>
                <c:pt idx="418">
                  <c:v>40117.0</c:v>
                </c:pt>
                <c:pt idx="419">
                  <c:v>40147.0</c:v>
                </c:pt>
                <c:pt idx="420">
                  <c:v>40178.0</c:v>
                </c:pt>
                <c:pt idx="421">
                  <c:v>40209.0</c:v>
                </c:pt>
                <c:pt idx="422">
                  <c:v>40237.0</c:v>
                </c:pt>
                <c:pt idx="423">
                  <c:v>40268.0</c:v>
                </c:pt>
                <c:pt idx="424">
                  <c:v>40298.0</c:v>
                </c:pt>
                <c:pt idx="425">
                  <c:v>40329.0</c:v>
                </c:pt>
                <c:pt idx="426">
                  <c:v>40359.0</c:v>
                </c:pt>
                <c:pt idx="427">
                  <c:v>40390.0</c:v>
                </c:pt>
                <c:pt idx="428">
                  <c:v>40421.0</c:v>
                </c:pt>
                <c:pt idx="429">
                  <c:v>40451.0</c:v>
                </c:pt>
                <c:pt idx="430">
                  <c:v>40482.0</c:v>
                </c:pt>
                <c:pt idx="431">
                  <c:v>40512.0</c:v>
                </c:pt>
                <c:pt idx="432">
                  <c:v>40543.0</c:v>
                </c:pt>
                <c:pt idx="433">
                  <c:v>40574.0</c:v>
                </c:pt>
                <c:pt idx="434">
                  <c:v>40602.0</c:v>
                </c:pt>
                <c:pt idx="435">
                  <c:v>40633.0</c:v>
                </c:pt>
                <c:pt idx="436">
                  <c:v>40663.0</c:v>
                </c:pt>
                <c:pt idx="437">
                  <c:v>40694.0</c:v>
                </c:pt>
                <c:pt idx="438">
                  <c:v>40724.0</c:v>
                </c:pt>
                <c:pt idx="439">
                  <c:v>40755.0</c:v>
                </c:pt>
                <c:pt idx="440">
                  <c:v>40786.0</c:v>
                </c:pt>
                <c:pt idx="441">
                  <c:v>40816.0</c:v>
                </c:pt>
                <c:pt idx="442">
                  <c:v>40847.0</c:v>
                </c:pt>
                <c:pt idx="443">
                  <c:v>40877.0</c:v>
                </c:pt>
                <c:pt idx="444">
                  <c:v>40908.0</c:v>
                </c:pt>
                <c:pt idx="445">
                  <c:v>40939.0</c:v>
                </c:pt>
                <c:pt idx="446">
                  <c:v>40968.0</c:v>
                </c:pt>
                <c:pt idx="447">
                  <c:v>40999.0</c:v>
                </c:pt>
                <c:pt idx="448">
                  <c:v>41029.0</c:v>
                </c:pt>
                <c:pt idx="449">
                  <c:v>41060.0</c:v>
                </c:pt>
                <c:pt idx="450">
                  <c:v>41090.0</c:v>
                </c:pt>
                <c:pt idx="451">
                  <c:v>41121.0</c:v>
                </c:pt>
                <c:pt idx="452">
                  <c:v>41152.0</c:v>
                </c:pt>
                <c:pt idx="453">
                  <c:v>41182.0</c:v>
                </c:pt>
                <c:pt idx="454">
                  <c:v>41213.0</c:v>
                </c:pt>
                <c:pt idx="455">
                  <c:v>41243.0</c:v>
                </c:pt>
                <c:pt idx="456">
                  <c:v>41274.0</c:v>
                </c:pt>
                <c:pt idx="457">
                  <c:v>41305.0</c:v>
                </c:pt>
                <c:pt idx="458">
                  <c:v>41333.0</c:v>
                </c:pt>
                <c:pt idx="459">
                  <c:v>41364.0</c:v>
                </c:pt>
                <c:pt idx="460">
                  <c:v>41394.0</c:v>
                </c:pt>
                <c:pt idx="461">
                  <c:v>41425.0</c:v>
                </c:pt>
                <c:pt idx="462">
                  <c:v>41455.0</c:v>
                </c:pt>
                <c:pt idx="463">
                  <c:v>41486.0</c:v>
                </c:pt>
                <c:pt idx="464">
                  <c:v>41517.0</c:v>
                </c:pt>
                <c:pt idx="465">
                  <c:v>41547.0</c:v>
                </c:pt>
                <c:pt idx="466">
                  <c:v>41578.0</c:v>
                </c:pt>
                <c:pt idx="467">
                  <c:v>41608.0</c:v>
                </c:pt>
                <c:pt idx="468">
                  <c:v>41639.0</c:v>
                </c:pt>
                <c:pt idx="469">
                  <c:v>41670.0</c:v>
                </c:pt>
                <c:pt idx="470">
                  <c:v>41698.0</c:v>
                </c:pt>
                <c:pt idx="471">
                  <c:v>41729.0</c:v>
                </c:pt>
                <c:pt idx="472">
                  <c:v>41759.0</c:v>
                </c:pt>
                <c:pt idx="473">
                  <c:v>41790.0</c:v>
                </c:pt>
                <c:pt idx="474">
                  <c:v>41820.0</c:v>
                </c:pt>
                <c:pt idx="475">
                  <c:v>41851.0</c:v>
                </c:pt>
                <c:pt idx="476">
                  <c:v>41882.0</c:v>
                </c:pt>
                <c:pt idx="477">
                  <c:v>41912.0</c:v>
                </c:pt>
                <c:pt idx="478">
                  <c:v>41943.0</c:v>
                </c:pt>
                <c:pt idx="479">
                  <c:v>41973.0</c:v>
                </c:pt>
                <c:pt idx="480">
                  <c:v>42004.0</c:v>
                </c:pt>
                <c:pt idx="481">
                  <c:v>42035.0</c:v>
                </c:pt>
                <c:pt idx="482">
                  <c:v>42063.0</c:v>
                </c:pt>
                <c:pt idx="483">
                  <c:v>42094.0</c:v>
                </c:pt>
                <c:pt idx="484">
                  <c:v>42124.0</c:v>
                </c:pt>
                <c:pt idx="485">
                  <c:v>42155.0</c:v>
                </c:pt>
                <c:pt idx="486">
                  <c:v>42185.0</c:v>
                </c:pt>
                <c:pt idx="487">
                  <c:v>42216.0</c:v>
                </c:pt>
                <c:pt idx="488">
                  <c:v>42247.0</c:v>
                </c:pt>
                <c:pt idx="489">
                  <c:v>42277.0</c:v>
                </c:pt>
                <c:pt idx="490">
                  <c:v>42308.0</c:v>
                </c:pt>
                <c:pt idx="491">
                  <c:v>42338.0</c:v>
                </c:pt>
                <c:pt idx="492">
                  <c:v>42369.0</c:v>
                </c:pt>
                <c:pt idx="493">
                  <c:v>42400.0</c:v>
                </c:pt>
                <c:pt idx="494">
                  <c:v>42429.0</c:v>
                </c:pt>
                <c:pt idx="495">
                  <c:v>42460.0</c:v>
                </c:pt>
                <c:pt idx="496">
                  <c:v>42490.0</c:v>
                </c:pt>
                <c:pt idx="497">
                  <c:v>42521.0</c:v>
                </c:pt>
                <c:pt idx="498">
                  <c:v>42551.0</c:v>
                </c:pt>
                <c:pt idx="499">
                  <c:v>42582.0</c:v>
                </c:pt>
                <c:pt idx="500">
                  <c:v>42613.0</c:v>
                </c:pt>
                <c:pt idx="501">
                  <c:v>42643.0</c:v>
                </c:pt>
                <c:pt idx="502">
                  <c:v>42674.0</c:v>
                </c:pt>
                <c:pt idx="503">
                  <c:v>42704.0</c:v>
                </c:pt>
                <c:pt idx="504">
                  <c:v>42735.0</c:v>
                </c:pt>
                <c:pt idx="505">
                  <c:v>42766.0</c:v>
                </c:pt>
                <c:pt idx="506">
                  <c:v>42794.0</c:v>
                </c:pt>
                <c:pt idx="507">
                  <c:v>42825.0</c:v>
                </c:pt>
                <c:pt idx="508">
                  <c:v>42855.0</c:v>
                </c:pt>
                <c:pt idx="509">
                  <c:v>42886.0</c:v>
                </c:pt>
                <c:pt idx="510">
                  <c:v>42916.0</c:v>
                </c:pt>
                <c:pt idx="511">
                  <c:v>42947.0</c:v>
                </c:pt>
                <c:pt idx="512">
                  <c:v>42978.0</c:v>
                </c:pt>
                <c:pt idx="513">
                  <c:v>43008.0</c:v>
                </c:pt>
                <c:pt idx="514">
                  <c:v>43039.0</c:v>
                </c:pt>
                <c:pt idx="515">
                  <c:v>43069.0</c:v>
                </c:pt>
                <c:pt idx="516">
                  <c:v>43100.0</c:v>
                </c:pt>
              </c:numCache>
            </c:numRef>
          </c:xVal>
          <c:yVal>
            <c:numRef>
              <c:f>Plot!$G$2:$G$518</c:f>
              <c:numCache>
                <c:formatCode>0.00000</c:formatCode>
                <c:ptCount val="517"/>
                <c:pt idx="0">
                  <c:v>6.084150057219924</c:v>
                </c:pt>
                <c:pt idx="1">
                  <c:v>6.081559090390168</c:v>
                </c:pt>
                <c:pt idx="2">
                  <c:v>6.079050624443683</c:v>
                </c:pt>
                <c:pt idx="3">
                  <c:v>6.076087213278099</c:v>
                </c:pt>
                <c:pt idx="4">
                  <c:v>6.073033200213742</c:v>
                </c:pt>
                <c:pt idx="5">
                  <c:v>6.069685083235003</c:v>
                </c:pt>
                <c:pt idx="6">
                  <c:v>6.066258970281714</c:v>
                </c:pt>
                <c:pt idx="7">
                  <c:v>6.062526564723504</c:v>
                </c:pt>
                <c:pt idx="8">
                  <c:v>6.058599040211902</c:v>
                </c:pt>
                <c:pt idx="9">
                  <c:v>6.054612549819678</c:v>
                </c:pt>
                <c:pt idx="10">
                  <c:v>6.050301456559388</c:v>
                </c:pt>
                <c:pt idx="11">
                  <c:v>6.045944024747609</c:v>
                </c:pt>
                <c:pt idx="12">
                  <c:v>6.041249899975931</c:v>
                </c:pt>
                <c:pt idx="13">
                  <c:v>6.036361341028158</c:v>
                </c:pt>
                <c:pt idx="14">
                  <c:v>6.03161228964944</c:v>
                </c:pt>
                <c:pt idx="15">
                  <c:v>6.026347858985998</c:v>
                </c:pt>
                <c:pt idx="16">
                  <c:v>6.02106857630734</c:v>
                </c:pt>
                <c:pt idx="17">
                  <c:v>6.015422660319987</c:v>
                </c:pt>
                <c:pt idx="18">
                  <c:v>6.009774532960285</c:v>
                </c:pt>
                <c:pt idx="19">
                  <c:v>6.003747835228481</c:v>
                </c:pt>
                <c:pt idx="20">
                  <c:v>5.997527910303108</c:v>
                </c:pt>
                <c:pt idx="21">
                  <c:v>5.991324838598007</c:v>
                </c:pt>
                <c:pt idx="22">
                  <c:v>5.984725282786727</c:v>
                </c:pt>
                <c:pt idx="23">
                  <c:v>5.978155218550301</c:v>
                </c:pt>
                <c:pt idx="24">
                  <c:v>5.971176854272703</c:v>
                </c:pt>
                <c:pt idx="25">
                  <c:v>5.964006311079948</c:v>
                </c:pt>
                <c:pt idx="26">
                  <c:v>5.957364701381967</c:v>
                </c:pt>
                <c:pt idx="27">
                  <c:v>5.949829041043525</c:v>
                </c:pt>
                <c:pt idx="28">
                  <c:v>5.942354138247633</c:v>
                </c:pt>
                <c:pt idx="29">
                  <c:v>5.934441908096358</c:v>
                </c:pt>
                <c:pt idx="30">
                  <c:v>5.926603054298181</c:v>
                </c:pt>
                <c:pt idx="31">
                  <c:v>5.918315240335747</c:v>
                </c:pt>
                <c:pt idx="32">
                  <c:v>5.909836948778995</c:v>
                </c:pt>
                <c:pt idx="33">
                  <c:v>5.901451047425351</c:v>
                </c:pt>
                <c:pt idx="34">
                  <c:v>5.892598747627809</c:v>
                </c:pt>
                <c:pt idx="35">
                  <c:v>5.883851430937306</c:v>
                </c:pt>
                <c:pt idx="36">
                  <c:v>5.874626226049696</c:v>
                </c:pt>
                <c:pt idx="37">
                  <c:v>5.86521194967373</c:v>
                </c:pt>
                <c:pt idx="38">
                  <c:v>5.85654647323018</c:v>
                </c:pt>
                <c:pt idx="39">
                  <c:v>5.846773193265336</c:v>
                </c:pt>
                <c:pt idx="40">
                  <c:v>5.837136009414081</c:v>
                </c:pt>
                <c:pt idx="41">
                  <c:v>5.826992754698995</c:v>
                </c:pt>
                <c:pt idx="42">
                  <c:v>5.816998136794151</c:v>
                </c:pt>
                <c:pt idx="43">
                  <c:v>5.80648617135501</c:v>
                </c:pt>
                <c:pt idx="44">
                  <c:v>5.795787327476238</c:v>
                </c:pt>
                <c:pt idx="45">
                  <c:v>5.785255998710802</c:v>
                </c:pt>
                <c:pt idx="46">
                  <c:v>5.774190437362916</c:v>
                </c:pt>
                <c:pt idx="47">
                  <c:v>5.763304882415618</c:v>
                </c:pt>
                <c:pt idx="48">
                  <c:v>5.751873982560275</c:v>
                </c:pt>
                <c:pt idx="49">
                  <c:v>5.740257961927393</c:v>
                </c:pt>
                <c:pt idx="50">
                  <c:v>5.729607267917155</c:v>
                </c:pt>
                <c:pt idx="51">
                  <c:v>5.71763995845602</c:v>
                </c:pt>
                <c:pt idx="52">
                  <c:v>5.705883476672717</c:v>
                </c:pt>
                <c:pt idx="53">
                  <c:v>5.693554437660582</c:v>
                </c:pt>
                <c:pt idx="54">
                  <c:v>5.681448632975867</c:v>
                </c:pt>
                <c:pt idx="55">
                  <c:v>5.66875940082571</c:v>
                </c:pt>
                <c:pt idx="56">
                  <c:v>5.655887722893335</c:v>
                </c:pt>
                <c:pt idx="57">
                  <c:v>5.643257937844813</c:v>
                </c:pt>
                <c:pt idx="58">
                  <c:v>5.630028468823747</c:v>
                </c:pt>
                <c:pt idx="59">
                  <c:v>5.617053226644301</c:v>
                </c:pt>
                <c:pt idx="60">
                  <c:v>5.603467615156783</c:v>
                </c:pt>
                <c:pt idx="61">
                  <c:v>5.589701659265862</c:v>
                </c:pt>
                <c:pt idx="62">
                  <c:v>5.576660954902955</c:v>
                </c:pt>
                <c:pt idx="63">
                  <c:v>5.562547209068003</c:v>
                </c:pt>
                <c:pt idx="64">
                  <c:v>5.548718282728806</c:v>
                </c:pt>
                <c:pt idx="65">
                  <c:v>5.53425269509126</c:v>
                </c:pt>
                <c:pt idx="66">
                  <c:v>5.520084143622531</c:v>
                </c:pt>
                <c:pt idx="67">
                  <c:v>5.505268516846539</c:v>
                </c:pt>
                <c:pt idx="68">
                  <c:v>5.490275706149011</c:v>
                </c:pt>
                <c:pt idx="69">
                  <c:v>5.475598286267222</c:v>
                </c:pt>
                <c:pt idx="70">
                  <c:v>5.460258237635784</c:v>
                </c:pt>
                <c:pt idx="71">
                  <c:v>5.445245700780766</c:v>
                </c:pt>
                <c:pt idx="72">
                  <c:v>5.429560325852632</c:v>
                </c:pt>
                <c:pt idx="73">
                  <c:v>5.41370020362783</c:v>
                </c:pt>
                <c:pt idx="74">
                  <c:v>5.399225157387624</c:v>
                </c:pt>
                <c:pt idx="75">
                  <c:v>5.383033866504435</c:v>
                </c:pt>
                <c:pt idx="76">
                  <c:v>5.367199912998295</c:v>
                </c:pt>
                <c:pt idx="77">
                  <c:v>5.35066821249803</c:v>
                </c:pt>
                <c:pt idx="78">
                  <c:v>5.334505822026956</c:v>
                </c:pt>
                <c:pt idx="79">
                  <c:v>5.317635772047407</c:v>
                </c:pt>
                <c:pt idx="80">
                  <c:v>5.300594576999002</c:v>
                </c:pt>
                <c:pt idx="81">
                  <c:v>5.283940661569923</c:v>
                </c:pt>
                <c:pt idx="82">
                  <c:v>5.26656430380214</c:v>
                </c:pt>
                <c:pt idx="83">
                  <c:v>5.24958708006316</c:v>
                </c:pt>
                <c:pt idx="84">
                  <c:v>5.2318777249728</c:v>
                </c:pt>
                <c:pt idx="85">
                  <c:v>5.213999984887325</c:v>
                </c:pt>
                <c:pt idx="86">
                  <c:v>5.19770809667919</c:v>
                </c:pt>
                <c:pt idx="87">
                  <c:v>5.179511476061224</c:v>
                </c:pt>
                <c:pt idx="88">
                  <c:v>5.16174311692932</c:v>
                </c:pt>
                <c:pt idx="89">
                  <c:v>5.143219037152019</c:v>
                </c:pt>
                <c:pt idx="90">
                  <c:v>5.125134894092375</c:v>
                </c:pt>
                <c:pt idx="91">
                  <c:v>5.10628566357869</c:v>
                </c:pt>
                <c:pt idx="92">
                  <c:v>5.087272090178625</c:v>
                </c:pt>
                <c:pt idx="93">
                  <c:v>5.068715957882797</c:v>
                </c:pt>
                <c:pt idx="94">
                  <c:v>5.04938079184825</c:v>
                </c:pt>
                <c:pt idx="95">
                  <c:v>5.030514601903969</c:v>
                </c:pt>
                <c:pt idx="96">
                  <c:v>5.010860252733359</c:v>
                </c:pt>
                <c:pt idx="97">
                  <c:v>4.991044631888693</c:v>
                </c:pt>
                <c:pt idx="98">
                  <c:v>4.973008565703555</c:v>
                </c:pt>
                <c:pt idx="99">
                  <c:v>4.952887774701934</c:v>
                </c:pt>
                <c:pt idx="100">
                  <c:v>4.933264259192124</c:v>
                </c:pt>
                <c:pt idx="101">
                  <c:v>4.91283042000037</c:v>
                </c:pt>
                <c:pt idx="102">
                  <c:v>4.892905182038387</c:v>
                </c:pt>
                <c:pt idx="103">
                  <c:v>4.872160841068725</c:v>
                </c:pt>
                <c:pt idx="104">
                  <c:v>4.85125969238632</c:v>
                </c:pt>
                <c:pt idx="105">
                  <c:v>4.830884106044821</c:v>
                </c:pt>
                <c:pt idx="106">
                  <c:v>4.809676369158802</c:v>
                </c:pt>
                <c:pt idx="107">
                  <c:v>4.789005358728697</c:v>
                </c:pt>
                <c:pt idx="108">
                  <c:v>4.767493676492425</c:v>
                </c:pt>
                <c:pt idx="109">
                  <c:v>4.745828555196294</c:v>
                </c:pt>
                <c:pt idx="110">
                  <c:v>4.72542289181697</c:v>
                </c:pt>
                <c:pt idx="111">
                  <c:v>4.703462776875685</c:v>
                </c:pt>
                <c:pt idx="112">
                  <c:v>4.682066913197838</c:v>
                </c:pt>
                <c:pt idx="113">
                  <c:v>4.65980960243427</c:v>
                </c:pt>
                <c:pt idx="114">
                  <c:v>4.638127467500452</c:v>
                </c:pt>
                <c:pt idx="115">
                  <c:v>4.615575734563144</c:v>
                </c:pt>
                <c:pt idx="116">
                  <c:v>4.592875451958134</c:v>
                </c:pt>
                <c:pt idx="117">
                  <c:v>4.570766685572605</c:v>
                </c:pt>
                <c:pt idx="118">
                  <c:v>4.54777623328617</c:v>
                </c:pt>
                <c:pt idx="119">
                  <c:v>4.525388039450532</c:v>
                </c:pt>
                <c:pt idx="120">
                  <c:v>4.502110282493417</c:v>
                </c:pt>
                <c:pt idx="121">
                  <c:v>4.478687627689341</c:v>
                </c:pt>
                <c:pt idx="122">
                  <c:v>4.45740776557499</c:v>
                </c:pt>
                <c:pt idx="123">
                  <c:v>4.43371142399108</c:v>
                </c:pt>
                <c:pt idx="124">
                  <c:v>4.410643606635142</c:v>
                </c:pt>
                <c:pt idx="125">
                  <c:v>4.386667205698944</c:v>
                </c:pt>
                <c:pt idx="126">
                  <c:v>4.363329804688032</c:v>
                </c:pt>
                <c:pt idx="127">
                  <c:v>4.339076332276663</c:v>
                </c:pt>
                <c:pt idx="128">
                  <c:v>4.314683209172864</c:v>
                </c:pt>
                <c:pt idx="129">
                  <c:v>4.290944734375889</c:v>
                </c:pt>
                <c:pt idx="130">
                  <c:v>4.266279111289946</c:v>
                </c:pt>
                <c:pt idx="131">
                  <c:v>4.242278410031957</c:v>
                </c:pt>
                <c:pt idx="132">
                  <c:v>4.217343360730074</c:v>
                </c:pt>
                <c:pt idx="133">
                  <c:v>4.192272578641892</c:v>
                </c:pt>
                <c:pt idx="134">
                  <c:v>4.169512007125084</c:v>
                </c:pt>
                <c:pt idx="135">
                  <c:v>4.144185127737553</c:v>
                </c:pt>
                <c:pt idx="136">
                  <c:v>4.119548242240773</c:v>
                </c:pt>
                <c:pt idx="137">
                  <c:v>4.093959689072952</c:v>
                </c:pt>
                <c:pt idx="138">
                  <c:v>4.069071109901193</c:v>
                </c:pt>
                <c:pt idx="139">
                  <c:v>4.043224071732447</c:v>
                </c:pt>
                <c:pt idx="140">
                  <c:v>4.017246904707227</c:v>
                </c:pt>
                <c:pt idx="141">
                  <c:v>3.991984598257547</c:v>
                </c:pt>
                <c:pt idx="142">
                  <c:v>3.965753816335674</c:v>
                </c:pt>
                <c:pt idx="143">
                  <c:v>3.940247653979014</c:v>
                </c:pt>
                <c:pt idx="144">
                  <c:v>3.913766525972739</c:v>
                </c:pt>
                <c:pt idx="145">
                  <c:v>3.88715943562713</c:v>
                </c:pt>
                <c:pt idx="146">
                  <c:v>3.863019669887757</c:v>
                </c:pt>
                <c:pt idx="147">
                  <c:v>3.836175213951344</c:v>
                </c:pt>
                <c:pt idx="148">
                  <c:v>3.810079144103821</c:v>
                </c:pt>
                <c:pt idx="149">
                  <c:v>3.782992567059024</c:v>
                </c:pt>
                <c:pt idx="150">
                  <c:v>3.756663816103826</c:v>
                </c:pt>
                <c:pt idx="151">
                  <c:v>3.729338493409871</c:v>
                </c:pt>
                <c:pt idx="152">
                  <c:v>3.701893144087431</c:v>
                </c:pt>
                <c:pt idx="153">
                  <c:v>3.675219679235881</c:v>
                </c:pt>
                <c:pt idx="154">
                  <c:v>3.647540731258489</c:v>
                </c:pt>
                <c:pt idx="155">
                  <c:v>3.620642868683809</c:v>
                </c:pt>
                <c:pt idx="156">
                  <c:v>3.592733771330428</c:v>
                </c:pt>
                <c:pt idx="157">
                  <c:v>3.564709043893484</c:v>
                </c:pt>
                <c:pt idx="158">
                  <c:v>3.538388481604604</c:v>
                </c:pt>
                <c:pt idx="159">
                  <c:v>3.510142519556517</c:v>
                </c:pt>
                <c:pt idx="160">
                  <c:v>3.482700143913814</c:v>
                </c:pt>
                <c:pt idx="161">
                  <c:v>3.454232751249223</c:v>
                </c:pt>
                <c:pt idx="162">
                  <c:v>3.42657780113188</c:v>
                </c:pt>
                <c:pt idx="163">
                  <c:v>3.397892525383689</c:v>
                </c:pt>
                <c:pt idx="164">
                  <c:v>3.369097890406107</c:v>
                </c:pt>
                <c:pt idx="165">
                  <c:v>3.341128862933253</c:v>
                </c:pt>
                <c:pt idx="166">
                  <c:v>3.31212174646304</c:v>
                </c:pt>
                <c:pt idx="167">
                  <c:v>3.283948837638829</c:v>
                </c:pt>
                <c:pt idx="168">
                  <c:v>3.254732854467873</c:v>
                </c:pt>
                <c:pt idx="169">
                  <c:v>3.225412119579733</c:v>
                </c:pt>
                <c:pt idx="170">
                  <c:v>3.198839623702538</c:v>
                </c:pt>
                <c:pt idx="171">
                  <c:v>3.169322132547252</c:v>
                </c:pt>
                <c:pt idx="172">
                  <c:v>3.140659688502216</c:v>
                </c:pt>
                <c:pt idx="173">
                  <c:v>3.110942389739066</c:v>
                </c:pt>
                <c:pt idx="174">
                  <c:v>3.082088372408325</c:v>
                </c:pt>
                <c:pt idx="175">
                  <c:v>3.05217496933028</c:v>
                </c:pt>
                <c:pt idx="176">
                  <c:v>3.022163333744843</c:v>
                </c:pt>
                <c:pt idx="177">
                  <c:v>2.993027194764946</c:v>
                </c:pt>
                <c:pt idx="178">
                  <c:v>2.962825086232926</c:v>
                </c:pt>
                <c:pt idx="179">
                  <c:v>2.933506436885866</c:v>
                </c:pt>
                <c:pt idx="180">
                  <c:v>2.903117619115972</c:v>
                </c:pt>
                <c:pt idx="181">
                  <c:v>2.872635366164332</c:v>
                </c:pt>
                <c:pt idx="182">
                  <c:v>2.845023515103305</c:v>
                </c:pt>
                <c:pt idx="183">
                  <c:v>2.814366146782085</c:v>
                </c:pt>
                <c:pt idx="184">
                  <c:v>2.78461147265201</c:v>
                </c:pt>
                <c:pt idx="185">
                  <c:v>2.753776810900106</c:v>
                </c:pt>
                <c:pt idx="186">
                  <c:v>2.723852419115626</c:v>
                </c:pt>
                <c:pt idx="187">
                  <c:v>2.692844306468892</c:v>
                </c:pt>
                <c:pt idx="188">
                  <c:v>2.66174952616683</c:v>
                </c:pt>
                <c:pt idx="189">
                  <c:v>2.63157622673967</c:v>
                </c:pt>
                <c:pt idx="190">
                  <c:v>2.60031383157178</c:v>
                </c:pt>
                <c:pt idx="191">
                  <c:v>2.569980206782195</c:v>
                </c:pt>
                <c:pt idx="192">
                  <c:v>2.538554092587363</c:v>
                </c:pt>
                <c:pt idx="193">
                  <c:v>2.507046276479576</c:v>
                </c:pt>
                <c:pt idx="194">
                  <c:v>2.478518222767396</c:v>
                </c:pt>
                <c:pt idx="195">
                  <c:v>2.446857713225464</c:v>
                </c:pt>
                <c:pt idx="196">
                  <c:v>2.41614351881927</c:v>
                </c:pt>
                <c:pt idx="197">
                  <c:v>2.38432902077614</c:v>
                </c:pt>
                <c:pt idx="198">
                  <c:v>2.353467721310181</c:v>
                </c:pt>
                <c:pt idx="199">
                  <c:v>2.321503199406377</c:v>
                </c:pt>
                <c:pt idx="200">
                  <c:v>2.289463961248594</c:v>
                </c:pt>
                <c:pt idx="201">
                  <c:v>2.258388078307662</c:v>
                </c:pt>
                <c:pt idx="202">
                  <c:v>2.226204830949424</c:v>
                </c:pt>
                <c:pt idx="203">
                  <c:v>2.194991522723272</c:v>
                </c:pt>
                <c:pt idx="204">
                  <c:v>2.16266827675769</c:v>
                </c:pt>
                <c:pt idx="205">
                  <c:v>2.130275426549355</c:v>
                </c:pt>
                <c:pt idx="206">
                  <c:v>2.099910347933231</c:v>
                </c:pt>
                <c:pt idx="207">
                  <c:v>2.067385743444242</c:v>
                </c:pt>
                <c:pt idx="208">
                  <c:v>2.035846956326792</c:v>
                </c:pt>
                <c:pt idx="209">
                  <c:v>2.003192421652028</c:v>
                </c:pt>
                <c:pt idx="210">
                  <c:v>1.971529862734155</c:v>
                </c:pt>
                <c:pt idx="211">
                  <c:v>1.938749467197333</c:v>
                </c:pt>
                <c:pt idx="212">
                  <c:v>1.905906674116701</c:v>
                </c:pt>
                <c:pt idx="213">
                  <c:v>1.874064910794599</c:v>
                </c:pt>
                <c:pt idx="214">
                  <c:v>1.84110242369557</c:v>
                </c:pt>
                <c:pt idx="215">
                  <c:v>1.809146813266067</c:v>
                </c:pt>
                <c:pt idx="216">
                  <c:v>1.776068739848594</c:v>
                </c:pt>
                <c:pt idx="217">
                  <c:v>1.742933504673564</c:v>
                </c:pt>
                <c:pt idx="218">
                  <c:v>1.712956660432291</c:v>
                </c:pt>
                <c:pt idx="219">
                  <c:v>1.67971558132777</c:v>
                </c:pt>
                <c:pt idx="220">
                  <c:v>1.647495311157393</c:v>
                </c:pt>
                <c:pt idx="221">
                  <c:v>1.61414887484771</c:v>
                </c:pt>
                <c:pt idx="222">
                  <c:v>1.581828655274655</c:v>
                </c:pt>
                <c:pt idx="223">
                  <c:v>1.548381017306522</c:v>
                </c:pt>
                <c:pt idx="224">
                  <c:v>1.514883545580083</c:v>
                </c:pt>
                <c:pt idx="225">
                  <c:v>1.482420204524636</c:v>
                </c:pt>
                <c:pt idx="226">
                  <c:v>1.448827822209017</c:v>
                </c:pt>
                <c:pt idx="227">
                  <c:v>1.416274656368073</c:v>
                </c:pt>
                <c:pt idx="228">
                  <c:v>1.382591549659142</c:v>
                </c:pt>
                <c:pt idx="229">
                  <c:v>1.348863945031191</c:v>
                </c:pt>
                <c:pt idx="230">
                  <c:v>1.318362958118891</c:v>
                </c:pt>
                <c:pt idx="231">
                  <c:v>1.284553664038211</c:v>
                </c:pt>
                <c:pt idx="232">
                  <c:v>1.251795617510503</c:v>
                </c:pt>
                <c:pt idx="233">
                  <c:v>1.217906009112441</c:v>
                </c:pt>
                <c:pt idx="234">
                  <c:v>1.185072281367437</c:v>
                </c:pt>
                <c:pt idx="235">
                  <c:v>1.151106581887406</c:v>
                </c:pt>
                <c:pt idx="236">
                  <c:v>1.117103834699774</c:v>
                </c:pt>
                <c:pt idx="237">
                  <c:v>1.084163706735091</c:v>
                </c:pt>
                <c:pt idx="238">
                  <c:v>1.050091255701362</c:v>
                </c:pt>
                <c:pt idx="239">
                  <c:v>1.017085725903586</c:v>
                </c:pt>
                <c:pt idx="240">
                  <c:v>0.982947817044551</c:v>
                </c:pt>
                <c:pt idx="241">
                  <c:v>0.948778272571677</c:v>
                </c:pt>
                <c:pt idx="242">
                  <c:v>0.917889181451661</c:v>
                </c:pt>
                <c:pt idx="243">
                  <c:v>0.883662466348659</c:v>
                </c:pt>
                <c:pt idx="244">
                  <c:v>0.850512748713379</c:v>
                </c:pt>
                <c:pt idx="245">
                  <c:v>0.816231120393324</c:v>
                </c:pt>
                <c:pt idx="246">
                  <c:v>0.78303032727444</c:v>
                </c:pt>
                <c:pt idx="247">
                  <c:v>0.748698057825255</c:v>
                </c:pt>
                <c:pt idx="248">
                  <c:v>0.714341691956881</c:v>
                </c:pt>
                <c:pt idx="249">
                  <c:v>0.681071694440178</c:v>
                </c:pt>
                <c:pt idx="250">
                  <c:v>0.646671142357228</c:v>
                </c:pt>
                <c:pt idx="251">
                  <c:v>0.613360457660721</c:v>
                </c:pt>
                <c:pt idx="252">
                  <c:v>0.578920006271089</c:v>
                </c:pt>
                <c:pt idx="253">
                  <c:v>0.544460922671847</c:v>
                </c:pt>
                <c:pt idx="254">
                  <c:v>0.512209120314021</c:v>
                </c:pt>
                <c:pt idx="255">
                  <c:v>0.47771712544118</c:v>
                </c:pt>
                <c:pt idx="256">
                  <c:v>0.444323125097113</c:v>
                </c:pt>
                <c:pt idx="257">
                  <c:v>0.409801933522595</c:v>
                </c:pt>
                <c:pt idx="258">
                  <c:v>0.376381759480679</c:v>
                </c:pt>
                <c:pt idx="259">
                  <c:v>0.34183567314616</c:v>
                </c:pt>
                <c:pt idx="260">
                  <c:v>0.307278585025825</c:v>
                </c:pt>
                <c:pt idx="261">
                  <c:v>0.273826814091587</c:v>
                </c:pt>
                <c:pt idx="262">
                  <c:v>0.239251325081517</c:v>
                </c:pt>
                <c:pt idx="263">
                  <c:v>0.205783831447127</c:v>
                </c:pt>
                <c:pt idx="264">
                  <c:v>0.171194250255407</c:v>
                </c:pt>
                <c:pt idx="265">
                  <c:v>0.13659915927456</c:v>
                </c:pt>
                <c:pt idx="266">
                  <c:v>0.105348170679524</c:v>
                </c:pt>
                <c:pt idx="267">
                  <c:v>0.0707456695511007</c:v>
                </c:pt>
                <c:pt idx="268">
                  <c:v>0.0372571988136336</c:v>
                </c:pt>
                <c:pt idx="269">
                  <c:v>0.00265127773957777</c:v>
                </c:pt>
                <c:pt idx="270">
                  <c:v>-0.0308384159480857</c:v>
                </c:pt>
                <c:pt idx="271">
                  <c:v>-0.0654434444673264</c:v>
                </c:pt>
                <c:pt idx="272">
                  <c:v>-0.100046366726701</c:v>
                </c:pt>
                <c:pt idx="273">
                  <c:v>-0.133530011281314</c:v>
                </c:pt>
                <c:pt idx="274">
                  <c:v>-0.168125537269404</c:v>
                </c:pt>
                <c:pt idx="275">
                  <c:v>-0.201599937930395</c:v>
                </c:pt>
                <c:pt idx="276">
                  <c:v>-0.236183756442163</c:v>
                </c:pt>
                <c:pt idx="277">
                  <c:v>-0.270759973514685</c:v>
                </c:pt>
                <c:pt idx="278">
                  <c:v>-0.301982645824957</c:v>
                </c:pt>
                <c:pt idx="279">
                  <c:v>-0.336541321446066</c:v>
                </c:pt>
                <c:pt idx="280">
                  <c:v>-0.369974899537934</c:v>
                </c:pt>
                <c:pt idx="281">
                  <c:v>-0.404511203095217</c:v>
                </c:pt>
                <c:pt idx="282">
                  <c:v>-0.437921047935104</c:v>
                </c:pt>
                <c:pt idx="283">
                  <c:v>-0.472430675603671</c:v>
                </c:pt>
                <c:pt idx="284">
                  <c:v>-0.506925098360888</c:v>
                </c:pt>
                <c:pt idx="285">
                  <c:v>-0.540291275022294</c:v>
                </c:pt>
                <c:pt idx="286">
                  <c:v>-0.574752537335565</c:v>
                </c:pt>
                <c:pt idx="287">
                  <c:v>-0.608084544738567</c:v>
                </c:pt>
                <c:pt idx="288">
                  <c:v>-0.642508352134444</c:v>
                </c:pt>
                <c:pt idx="289">
                  <c:v>-0.676911480766134</c:v>
                </c:pt>
                <c:pt idx="290">
                  <c:v>-0.707966579515353</c:v>
                </c:pt>
                <c:pt idx="291">
                  <c:v>-0.742327293333849</c:v>
                </c:pt>
                <c:pt idx="292">
                  <c:v>-0.775556860569625</c:v>
                </c:pt>
                <c:pt idx="293">
                  <c:v>-0.809869510097224</c:v>
                </c:pt>
                <c:pt idx="294">
                  <c:v>-0.843050493732305</c:v>
                </c:pt>
                <c:pt idx="295">
                  <c:v>-0.8773108030153</c:v>
                </c:pt>
                <c:pt idx="296">
                  <c:v>-0.911542876551391</c:v>
                </c:pt>
                <c:pt idx="297">
                  <c:v>-0.944642767728453</c:v>
                </c:pt>
                <c:pt idx="298">
                  <c:v>-0.97881606454793</c:v>
                </c:pt>
                <c:pt idx="299">
                  <c:v>-1.011857013501253</c:v>
                </c:pt>
                <c:pt idx="300">
                  <c:v>-1.045967275016184</c:v>
                </c:pt>
                <c:pt idx="301">
                  <c:v>-1.08004387267203</c:v>
                </c:pt>
                <c:pt idx="302">
                  <c:v>-1.111890532484048</c:v>
                </c:pt>
                <c:pt idx="303">
                  <c:v>-1.145898859677038</c:v>
                </c:pt>
                <c:pt idx="304">
                  <c:v>-1.1787750404868</c:v>
                </c:pt>
                <c:pt idx="305">
                  <c:v>-1.212709756131574</c:v>
                </c:pt>
                <c:pt idx="306">
                  <c:v>-1.245512652590466</c:v>
                </c:pt>
                <c:pt idx="307">
                  <c:v>-1.279369527830465</c:v>
                </c:pt>
                <c:pt idx="308">
                  <c:v>-1.313185227293235</c:v>
                </c:pt>
                <c:pt idx="309">
                  <c:v>-1.345869867805236</c:v>
                </c:pt>
                <c:pt idx="310">
                  <c:v>-1.379601367431493</c:v>
                </c:pt>
                <c:pt idx="311">
                  <c:v>-1.412202488955387</c:v>
                </c:pt>
                <c:pt idx="312">
                  <c:v>-1.445845585212826</c:v>
                </c:pt>
                <c:pt idx="313">
                  <c:v>-1.479442147756252</c:v>
                </c:pt>
                <c:pt idx="314">
                  <c:v>-1.509746533894754</c:v>
                </c:pt>
                <c:pt idx="315">
                  <c:v>-1.543251546226529</c:v>
                </c:pt>
                <c:pt idx="316">
                  <c:v>-1.57562847154815</c:v>
                </c:pt>
                <c:pt idx="317">
                  <c:v>-1.60903472353905</c:v>
                </c:pt>
                <c:pt idx="318">
                  <c:v>-1.641314058453521</c:v>
                </c:pt>
                <c:pt idx="319">
                  <c:v>-1.674617387102758</c:v>
                </c:pt>
                <c:pt idx="320">
                  <c:v>-1.707866819148259</c:v>
                </c:pt>
                <c:pt idx="321">
                  <c:v>-1.739991364175617</c:v>
                </c:pt>
                <c:pt idx="322">
                  <c:v>-1.773131618680612</c:v>
                </c:pt>
                <c:pt idx="323">
                  <c:v>-1.805148508021555</c:v>
                </c:pt>
                <c:pt idx="324">
                  <c:v>-1.838175455133175</c:v>
                </c:pt>
                <c:pt idx="325">
                  <c:v>-1.871143241618095</c:v>
                </c:pt>
                <c:pt idx="326">
                  <c:v>-1.90086886471796</c:v>
                </c:pt>
                <c:pt idx="327">
                  <c:v>-1.933721125371803</c:v>
                </c:pt>
                <c:pt idx="328">
                  <c:v>-1.965454389806856</c:v>
                </c:pt>
                <c:pt idx="329">
                  <c:v>-1.998183181811437</c:v>
                </c:pt>
                <c:pt idx="330">
                  <c:v>-2.029794985049274</c:v>
                </c:pt>
                <c:pt idx="331">
                  <c:v>-2.062396229827116</c:v>
                </c:pt>
                <c:pt idx="332">
                  <c:v>-2.094931097560742</c:v>
                </c:pt>
                <c:pt idx="333">
                  <c:v>-2.126352267354749</c:v>
                </c:pt>
                <c:pt idx="334">
                  <c:v>-2.158753466790245</c:v>
                </c:pt>
                <c:pt idx="335">
                  <c:v>-2.190043324358232</c:v>
                </c:pt>
                <c:pt idx="336">
                  <c:v>-2.222306817741861</c:v>
                </c:pt>
                <c:pt idx="337">
                  <c:v>-2.254498787450375</c:v>
                </c:pt>
                <c:pt idx="338">
                  <c:v>-2.283513067274144</c:v>
                </c:pt>
                <c:pt idx="339">
                  <c:v>-2.315566050792752</c:v>
                </c:pt>
                <c:pt idx="340">
                  <c:v>-2.346514119756075</c:v>
                </c:pt>
                <c:pt idx="341">
                  <c:v>-2.378419477003646</c:v>
                </c:pt>
                <c:pt idx="342">
                  <c:v>-2.409222755712802</c:v>
                </c:pt>
                <c:pt idx="343">
                  <c:v>-2.440976510726175</c:v>
                </c:pt>
                <c:pt idx="344">
                  <c:v>-2.47265170430531</c:v>
                </c:pt>
                <c:pt idx="345">
                  <c:v>-2.503229356264466</c:v>
                </c:pt>
                <c:pt idx="346">
                  <c:v>-2.534746986966254</c:v>
                </c:pt>
                <c:pt idx="347">
                  <c:v>-2.565170255829798</c:v>
                </c:pt>
                <c:pt idx="348">
                  <c:v>-2.596526396008557</c:v>
                </c:pt>
                <c:pt idx="349">
                  <c:v>-2.627798968468902</c:v>
                </c:pt>
                <c:pt idx="350">
                  <c:v>-2.656977409545345</c:v>
                </c:pt>
                <c:pt idx="351">
                  <c:v>-2.688085381218106</c:v>
                </c:pt>
                <c:pt idx="352">
                  <c:v>-2.718107506843099</c:v>
                </c:pt>
                <c:pt idx="353">
                  <c:v>-2.749044289675824</c:v>
                </c:pt>
                <c:pt idx="354">
                  <c:v>-2.778898880608108</c:v>
                </c:pt>
                <c:pt idx="355">
                  <c:v>-2.809660619338872</c:v>
                </c:pt>
                <c:pt idx="356">
                  <c:v>-2.840331930748025</c:v>
                </c:pt>
                <c:pt idx="357">
                  <c:v>-2.869926816356906</c:v>
                </c:pt>
                <c:pt idx="358">
                  <c:v>-2.900417310582603</c:v>
                </c:pt>
                <c:pt idx="359">
                  <c:v>-2.929835370512206</c:v>
                </c:pt>
                <c:pt idx="360">
                  <c:v>-2.96014124790786</c:v>
                </c:pt>
                <c:pt idx="361">
                  <c:v>-2.990351854848854</c:v>
                </c:pt>
                <c:pt idx="362">
                  <c:v>-3.01755615885288</c:v>
                </c:pt>
                <c:pt idx="363">
                  <c:v>-3.047582760932084</c:v>
                </c:pt>
                <c:pt idx="364">
                  <c:v>-3.076547383106098</c:v>
                </c:pt>
                <c:pt idx="365">
                  <c:v>-3.106380062630687</c:v>
                </c:pt>
                <c:pt idx="366">
                  <c:v>-3.135155215975553</c:v>
                </c:pt>
                <c:pt idx="367">
                  <c:v>-3.1647902552741</c:v>
                </c:pt>
                <c:pt idx="368">
                  <c:v>-3.194323437606628</c:v>
                </c:pt>
                <c:pt idx="369">
                  <c:v>-3.222806059935079</c:v>
                </c:pt>
                <c:pt idx="370">
                  <c:v>-3.252136041794037</c:v>
                </c:pt>
                <c:pt idx="371">
                  <c:v>-3.280420246833982</c:v>
                </c:pt>
                <c:pt idx="372">
                  <c:v>-3.30954337319283</c:v>
                </c:pt>
                <c:pt idx="373">
                  <c:v>-3.338559983789269</c:v>
                </c:pt>
                <c:pt idx="374">
                  <c:v>-3.364676205857201</c:v>
                </c:pt>
                <c:pt idx="375">
                  <c:v>-3.393487515699062</c:v>
                </c:pt>
                <c:pt idx="376">
                  <c:v>-3.42126544835011</c:v>
                </c:pt>
                <c:pt idx="377">
                  <c:v>-3.449860966843194</c:v>
                </c:pt>
                <c:pt idx="378">
                  <c:v>-3.477428341584864</c:v>
                </c:pt>
                <c:pt idx="379">
                  <c:v>-3.505804505229558</c:v>
                </c:pt>
                <c:pt idx="380">
                  <c:v>-3.534067836559448</c:v>
                </c:pt>
                <c:pt idx="381">
                  <c:v>-3.561311159318983</c:v>
                </c:pt>
                <c:pt idx="382">
                  <c:v>-3.589349813186361</c:v>
                </c:pt>
                <c:pt idx="383">
                  <c:v>-3.616374012015689</c:v>
                </c:pt>
                <c:pt idx="384">
                  <c:v>-3.644184494315974</c:v>
                </c:pt>
                <c:pt idx="385">
                  <c:v>-3.671877690620579</c:v>
                </c:pt>
                <c:pt idx="386">
                  <c:v>-3.696789348924214</c:v>
                </c:pt>
                <c:pt idx="387">
                  <c:v>-3.724256864250162</c:v>
                </c:pt>
                <c:pt idx="388">
                  <c:v>-3.750724214099553</c:v>
                </c:pt>
                <c:pt idx="389">
                  <c:v>-3.777955031740714</c:v>
                </c:pt>
                <c:pt idx="390">
                  <c:v>-3.804191673716811</c:v>
                </c:pt>
                <c:pt idx="391">
                  <c:v>-3.831182400239068</c:v>
                </c:pt>
                <c:pt idx="392">
                  <c:v>-3.858049822344888</c:v>
                </c:pt>
                <c:pt idx="393">
                  <c:v>-3.883932336688122</c:v>
                </c:pt>
                <c:pt idx="394">
                  <c:v>-3.910554606433891</c:v>
                </c:pt>
                <c:pt idx="395">
                  <c:v>-3.936198267527124</c:v>
                </c:pt>
                <c:pt idx="396">
                  <c:v>-3.962572067314389</c:v>
                </c:pt>
                <c:pt idx="397">
                  <c:v>-3.988818333983859</c:v>
                </c:pt>
                <c:pt idx="398">
                  <c:v>-4.013255088160574</c:v>
                </c:pt>
                <c:pt idx="399">
                  <c:v>-4.039252120521275</c:v>
                </c:pt>
                <c:pt idx="400">
                  <c:v>-4.064286769181345</c:v>
                </c:pt>
                <c:pt idx="401">
                  <c:v>-4.090027200371599</c:v>
                </c:pt>
                <c:pt idx="402">
                  <c:v>-4.1148119692888</c:v>
                </c:pt>
                <c:pt idx="403">
                  <c:v>-4.140292591602594</c:v>
                </c:pt>
                <c:pt idx="404">
                  <c:v>-4.16563996096507</c:v>
                </c:pt>
                <c:pt idx="405">
                  <c:v>-4.190042030271119</c:v>
                </c:pt>
                <c:pt idx="406">
                  <c:v>-4.21512481427058</c:v>
                </c:pt>
                <c:pt idx="407">
                  <c:v>-4.239269316730696</c:v>
                </c:pt>
                <c:pt idx="408">
                  <c:v>-4.264084389615426</c:v>
                </c:pt>
                <c:pt idx="409">
                  <c:v>-4.288762225380548</c:v>
                </c:pt>
                <c:pt idx="410">
                  <c:v>-4.310933264523427</c:v>
                </c:pt>
                <c:pt idx="411">
                  <c:v>-4.335347716465685</c:v>
                </c:pt>
                <c:pt idx="412">
                  <c:v>-4.358841761651929</c:v>
                </c:pt>
                <c:pt idx="413">
                  <c:v>-4.38298090928251</c:v>
                </c:pt>
                <c:pt idx="414">
                  <c:v>-4.406207071185213</c:v>
                </c:pt>
                <c:pt idx="415">
                  <c:v>-4.430067906345924</c:v>
                </c:pt>
                <c:pt idx="416">
                  <c:v>-4.45378616230239</c:v>
                </c:pt>
                <c:pt idx="417">
                  <c:v>-4.476602839796046</c:v>
                </c:pt>
                <c:pt idx="418">
                  <c:v>-4.500038312106788</c:v>
                </c:pt>
                <c:pt idx="419">
                  <c:v>-4.522579910569735</c:v>
                </c:pt>
                <c:pt idx="420">
                  <c:v>-4.545729678766762</c:v>
                </c:pt>
                <c:pt idx="421">
                  <c:v>-4.568733145251483</c:v>
                </c:pt>
                <c:pt idx="422">
                  <c:v>-4.589384104458411</c:v>
                </c:pt>
                <c:pt idx="423">
                  <c:v>-4.612107084275398</c:v>
                </c:pt>
                <c:pt idx="424">
                  <c:v>-4.633955739417689</c:v>
                </c:pt>
                <c:pt idx="425">
                  <c:v>-4.656385939675662</c:v>
                </c:pt>
                <c:pt idx="426">
                  <c:v>-4.677949902788849</c:v>
                </c:pt>
                <c:pt idx="427">
                  <c:v>-4.700084528294222</c:v>
                </c:pt>
                <c:pt idx="428">
                  <c:v>-4.722067884264652</c:v>
                </c:pt>
                <c:pt idx="429">
                  <c:v>-4.7431974045259</c:v>
                </c:pt>
                <c:pt idx="430">
                  <c:v>-4.764881039820618</c:v>
                </c:pt>
                <c:pt idx="431">
                  <c:v>-4.785719195755482</c:v>
                </c:pt>
                <c:pt idx="432">
                  <c:v>-4.807100408215897</c:v>
                </c:pt>
                <c:pt idx="433">
                  <c:v>-4.828326906896422</c:v>
                </c:pt>
                <c:pt idx="434">
                  <c:v>-4.847365680139338</c:v>
                </c:pt>
                <c:pt idx="435">
                  <c:v>-4.868295840315155</c:v>
                </c:pt>
                <c:pt idx="436">
                  <c:v>-4.888401657502065</c:v>
                </c:pt>
                <c:pt idx="437">
                  <c:v>-4.909022868707349</c:v>
                </c:pt>
                <c:pt idx="438">
                  <c:v>-4.92882845488396</c:v>
                </c:pt>
                <c:pt idx="439">
                  <c:v>-4.949138147356664</c:v>
                </c:pt>
                <c:pt idx="440">
                  <c:v>-4.969288554646009</c:v>
                </c:pt>
                <c:pt idx="441">
                  <c:v>-4.988636677200754</c:v>
                </c:pt>
                <c:pt idx="442">
                  <c:v>-5.00847176357852</c:v>
                </c:pt>
                <c:pt idx="443">
                  <c:v>-5.027513536034907</c:v>
                </c:pt>
                <c:pt idx="444">
                  <c:v>-5.047030829703892</c:v>
                </c:pt>
                <c:pt idx="445">
                  <c:v>-5.066385687569467</c:v>
                </c:pt>
                <c:pt idx="446">
                  <c:v>-5.084344238776676</c:v>
                </c:pt>
                <c:pt idx="447">
                  <c:v>-5.103382939813486</c:v>
                </c:pt>
                <c:pt idx="448">
                  <c:v>-5.1216511080704</c:v>
                </c:pt>
                <c:pt idx="449">
                  <c:v>-5.140366030108889</c:v>
                </c:pt>
                <c:pt idx="450">
                  <c:v>-5.15831973043958</c:v>
                </c:pt>
                <c:pt idx="451">
                  <c:v>-5.176708541274532</c:v>
                </c:pt>
                <c:pt idx="452">
                  <c:v>-5.194930742703028</c:v>
                </c:pt>
                <c:pt idx="453">
                  <c:v>-5.212405944400598</c:v>
                </c:pt>
                <c:pt idx="454">
                  <c:v>-5.230298594158952</c:v>
                </c:pt>
                <c:pt idx="455">
                  <c:v>-5.247453790968964</c:v>
                </c:pt>
                <c:pt idx="456">
                  <c:v>-5.265014659321409</c:v>
                </c:pt>
                <c:pt idx="457">
                  <c:v>-5.282406076185444</c:v>
                </c:pt>
                <c:pt idx="458">
                  <c:v>-5.29796833984588</c:v>
                </c:pt>
                <c:pt idx="459">
                  <c:v>-5.315035710414983</c:v>
                </c:pt>
                <c:pt idx="460">
                  <c:v>-5.331389652999905</c:v>
                </c:pt>
                <c:pt idx="461">
                  <c:v>-5.348119901078883</c:v>
                </c:pt>
                <c:pt idx="462">
                  <c:v>-5.364146582153971</c:v>
                </c:pt>
                <c:pt idx="463">
                  <c:v>-5.380537622862547</c:v>
                </c:pt>
                <c:pt idx="464">
                  <c:v>-5.396755494042137</c:v>
                </c:pt>
                <c:pt idx="465">
                  <c:v>-5.412284835953265</c:v>
                </c:pt>
                <c:pt idx="466">
                  <c:v>-5.42816043538741</c:v>
                </c:pt>
                <c:pt idx="467">
                  <c:v>-5.443357584095394</c:v>
                </c:pt>
                <c:pt idx="468">
                  <c:v>-5.458888933407918</c:v>
                </c:pt>
                <c:pt idx="469">
                  <c:v>-5.474244591499299</c:v>
                </c:pt>
                <c:pt idx="470">
                  <c:v>-5.487962796612143</c:v>
                </c:pt>
                <c:pt idx="471">
                  <c:v>-5.502982713968017</c:v>
                </c:pt>
                <c:pt idx="472">
                  <c:v>-5.517349490119233</c:v>
                </c:pt>
                <c:pt idx="473">
                  <c:v>-5.532020445104373</c:v>
                </c:pt>
                <c:pt idx="474">
                  <c:v>-5.546048625792063</c:v>
                </c:pt>
                <c:pt idx="475">
                  <c:v>-5.560368790149976</c:v>
                </c:pt>
                <c:pt idx="476">
                  <c:v>-5.574509997215541</c:v>
                </c:pt>
                <c:pt idx="477">
                  <c:v>-5.588024216407327</c:v>
                </c:pt>
                <c:pt idx="478">
                  <c:v>-5.6018119582297</c:v>
                </c:pt>
                <c:pt idx="479">
                  <c:v>-5.61498327752868</c:v>
                </c:pt>
                <c:pt idx="480">
                  <c:v>-5.62841583591511</c:v>
                </c:pt>
                <c:pt idx="481">
                  <c:v>-5.641667246953904</c:v>
                </c:pt>
                <c:pt idx="482">
                  <c:v>-5.653480208497557</c:v>
                </c:pt>
                <c:pt idx="483">
                  <c:v>-5.666385681808658</c:v>
                </c:pt>
                <c:pt idx="484">
                  <c:v>-5.678701213791374</c:v>
                </c:pt>
                <c:pt idx="485">
                  <c:v>-5.691247441269776</c:v>
                </c:pt>
                <c:pt idx="486">
                  <c:v>-5.703214554016129</c:v>
                </c:pt>
                <c:pt idx="487">
                  <c:v>-5.71539997218339</c:v>
                </c:pt>
                <c:pt idx="488">
                  <c:v>-5.727401443468294</c:v>
                </c:pt>
                <c:pt idx="489">
                  <c:v>-5.738840264723514</c:v>
                </c:pt>
                <c:pt idx="490">
                  <c:v>-5.750478653769534</c:v>
                </c:pt>
                <c:pt idx="491">
                  <c:v>-5.761565397821473</c:v>
                </c:pt>
                <c:pt idx="492">
                  <c:v>-5.772839254282646</c:v>
                </c:pt>
                <c:pt idx="493">
                  <c:v>-5.78392731521099</c:v>
                </c:pt>
                <c:pt idx="494">
                  <c:v>-5.794131499170251</c:v>
                </c:pt>
                <c:pt idx="495">
                  <c:v>-5.804858947375706</c:v>
                </c:pt>
                <c:pt idx="496">
                  <c:v>-5.81506246905264</c:v>
                </c:pt>
                <c:pt idx="497">
                  <c:v>-5.825421968701724</c:v>
                </c:pt>
                <c:pt idx="498">
                  <c:v>-5.83526878087875</c:v>
                </c:pt>
                <c:pt idx="499">
                  <c:v>-5.845259040997393</c:v>
                </c:pt>
                <c:pt idx="500">
                  <c:v>-5.855061174793747</c:v>
                </c:pt>
                <c:pt idx="501">
                  <c:v>-5.864367692218027</c:v>
                </c:pt>
                <c:pt idx="502">
                  <c:v>-5.873798726522521</c:v>
                </c:pt>
                <c:pt idx="503">
                  <c:v>-5.882745541092899</c:v>
                </c:pt>
                <c:pt idx="504">
                  <c:v>-5.891804300634413</c:v>
                </c:pt>
                <c:pt idx="505">
                  <c:v>-5.900673435821054</c:v>
                </c:pt>
                <c:pt idx="506">
                  <c:v>-5.908521043867295</c:v>
                </c:pt>
                <c:pt idx="507">
                  <c:v>-5.917028497551299</c:v>
                </c:pt>
                <c:pt idx="508">
                  <c:v>-5.925080199392586</c:v>
                </c:pt>
                <c:pt idx="509">
                  <c:v>-5.933212668888378</c:v>
                </c:pt>
                <c:pt idx="510">
                  <c:v>-5.940900986736377</c:v>
                </c:pt>
                <c:pt idx="511">
                  <c:v>-5.948657458596628</c:v>
                </c:pt>
                <c:pt idx="512">
                  <c:v>-5.956222476315602</c:v>
                </c:pt>
                <c:pt idx="513">
                  <c:v>-5.96336094198627</c:v>
                </c:pt>
                <c:pt idx="514">
                  <c:v>-5.970548522255014</c:v>
                </c:pt>
                <c:pt idx="515">
                  <c:v>-5.977321286747203</c:v>
                </c:pt>
                <c:pt idx="516">
                  <c:v>-5.984130533868039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436104"/>
        <c:axId val="-2118439144"/>
      </c:scatterChart>
      <c:valAx>
        <c:axId val="-2118451752"/>
        <c:scaling>
          <c:orientation val="minMax"/>
          <c:max val="43470.0"/>
          <c:min val="27394.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78999154766671"/>
              <c:y val="0.934944237918216"/>
            </c:manualLayout>
          </c:layout>
          <c:overlay val="0"/>
        </c:title>
        <c:numFmt formatCode="m/d/yy" sourceLinked="1"/>
        <c:majorTickMark val="out"/>
        <c:minorTickMark val="out"/>
        <c:tickLblPos val="nextTo"/>
        <c:crossAx val="-2118444920"/>
        <c:crossesAt val="-10.0"/>
        <c:crossBetween val="midCat"/>
        <c:majorUnit val="1461.0"/>
        <c:minorUnit val="365.25"/>
      </c:valAx>
      <c:valAx>
        <c:axId val="-2118444920"/>
        <c:scaling>
          <c:orientation val="minMax"/>
          <c:max val="10.0"/>
          <c:min val="-10.0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Ice Volume Anomaly Relative to 1979-2021 (1000 km^3)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8451752"/>
        <c:crosses val="autoZero"/>
        <c:crossBetween val="midCat"/>
        <c:majorUnit val="5.0"/>
        <c:minorUnit val="1.0"/>
      </c:valAx>
      <c:valAx>
        <c:axId val="-2118439144"/>
        <c:scaling>
          <c:orientation val="minMax"/>
          <c:max val="10.0"/>
          <c:min val="-10.0"/>
        </c:scaling>
        <c:delete val="0"/>
        <c:axPos val="r"/>
        <c:numFmt formatCode="0" sourceLinked="0"/>
        <c:majorTickMark val="out"/>
        <c:minorTickMark val="none"/>
        <c:tickLblPos val="nextTo"/>
        <c:crossAx val="-2118436104"/>
        <c:crosses val="max"/>
        <c:crossBetween val="midCat"/>
        <c:majorUnit val="5.0"/>
      </c:valAx>
      <c:valAx>
        <c:axId val="-2118436104"/>
        <c:scaling>
          <c:orientation val="minMax"/>
        </c:scaling>
        <c:delete val="1"/>
        <c:axPos val="b"/>
        <c:numFmt formatCode="m/d/yy" sourceLinked="1"/>
        <c:majorTickMark val="out"/>
        <c:minorTickMark val="none"/>
        <c:tickLblPos val="nextTo"/>
        <c:crossAx val="-2118439144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20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177800</xdr:colOff>
      <xdr:row>9</xdr:row>
      <xdr:rowOff>165100</xdr:rowOff>
    </xdr:from>
    <xdr:to>
      <xdr:col>23</xdr:col>
      <xdr:colOff>241300</xdr:colOff>
      <xdr:row>55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activeCell="D54" sqref="D54"/>
    </sheetView>
  </sheetViews>
  <sheetFormatPr baseColWidth="10" defaultRowHeight="15" x14ac:dyDescent="0"/>
  <cols>
    <col min="1" max="1" width="15.5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1979</v>
      </c>
      <c r="B2">
        <v>27.703600000000002</v>
      </c>
      <c r="C2">
        <v>30.1709</v>
      </c>
      <c r="D2">
        <v>32.045499999999997</v>
      </c>
      <c r="E2">
        <v>32.951300000000003</v>
      </c>
      <c r="F2">
        <v>32.294499999999999</v>
      </c>
      <c r="G2">
        <v>29.787500000000001</v>
      </c>
      <c r="H2">
        <v>23.661000000000001</v>
      </c>
      <c r="I2">
        <v>18.409099999999999</v>
      </c>
      <c r="J2">
        <v>16.910699999999999</v>
      </c>
      <c r="K2">
        <v>17.8535</v>
      </c>
      <c r="L2">
        <v>20.1235</v>
      </c>
      <c r="M2">
        <v>23.201000000000001</v>
      </c>
    </row>
    <row r="3" spans="1:13">
      <c r="A3">
        <v>1980</v>
      </c>
      <c r="B3">
        <v>26.529900000000001</v>
      </c>
      <c r="C3">
        <v>29.1541</v>
      </c>
      <c r="D3">
        <v>31.1279</v>
      </c>
      <c r="E3">
        <v>32.2346</v>
      </c>
      <c r="F3">
        <v>31.807400000000001</v>
      </c>
      <c r="G3">
        <v>29.1523</v>
      </c>
      <c r="H3">
        <v>22.8645</v>
      </c>
      <c r="I3">
        <v>17.79</v>
      </c>
      <c r="J3">
        <v>16.316099999999999</v>
      </c>
      <c r="K3">
        <v>17.3245</v>
      </c>
      <c r="L3">
        <v>19.424299999999999</v>
      </c>
      <c r="M3">
        <v>22.4513</v>
      </c>
    </row>
    <row r="4" spans="1:13">
      <c r="A4">
        <v>1981</v>
      </c>
      <c r="B4">
        <v>25.317499999999999</v>
      </c>
      <c r="C4">
        <v>27.770299999999999</v>
      </c>
      <c r="D4">
        <v>29.818300000000001</v>
      </c>
      <c r="E4">
        <v>30.744299999999999</v>
      </c>
      <c r="F4">
        <v>30.033899999999999</v>
      </c>
      <c r="G4">
        <v>26.817299999999999</v>
      </c>
      <c r="H4">
        <v>20.172699999999999</v>
      </c>
      <c r="I4">
        <v>14.6351</v>
      </c>
      <c r="J4">
        <v>12.808199999999999</v>
      </c>
      <c r="K4">
        <v>13.965</v>
      </c>
      <c r="L4">
        <v>16.1448</v>
      </c>
      <c r="M4">
        <v>19.114599999999999</v>
      </c>
    </row>
    <row r="5" spans="1:13">
      <c r="A5">
        <v>1982</v>
      </c>
      <c r="B5">
        <v>22.632899999999999</v>
      </c>
      <c r="C5">
        <v>25.4864</v>
      </c>
      <c r="D5">
        <v>27.653099999999998</v>
      </c>
      <c r="E5">
        <v>28.9682</v>
      </c>
      <c r="F5">
        <v>28.302</v>
      </c>
      <c r="G5">
        <v>25.616099999999999</v>
      </c>
      <c r="H5">
        <v>19.6647</v>
      </c>
      <c r="I5">
        <v>14.8344</v>
      </c>
      <c r="J5">
        <v>13.5077</v>
      </c>
      <c r="K5">
        <v>14.911300000000001</v>
      </c>
      <c r="L5">
        <v>17.765699999999999</v>
      </c>
      <c r="M5">
        <v>21.066299999999998</v>
      </c>
    </row>
    <row r="6" spans="1:13">
      <c r="A6">
        <v>1983</v>
      </c>
      <c r="B6">
        <v>24.457100000000001</v>
      </c>
      <c r="C6">
        <v>27.278600000000001</v>
      </c>
      <c r="D6">
        <v>29.385200000000001</v>
      </c>
      <c r="E6">
        <v>30.386399999999998</v>
      </c>
      <c r="F6">
        <v>30.170300000000001</v>
      </c>
      <c r="G6">
        <v>27.758199999999999</v>
      </c>
      <c r="H6">
        <v>21.854299999999999</v>
      </c>
      <c r="I6">
        <v>16.738099999999999</v>
      </c>
      <c r="J6">
        <v>15.1995</v>
      </c>
      <c r="K6">
        <v>16.4269</v>
      </c>
      <c r="L6">
        <v>18.9541</v>
      </c>
      <c r="M6">
        <v>21.962</v>
      </c>
    </row>
    <row r="7" spans="1:13">
      <c r="A7">
        <v>1984</v>
      </c>
      <c r="B7">
        <v>24.733000000000001</v>
      </c>
      <c r="C7">
        <v>27.2087</v>
      </c>
      <c r="D7">
        <v>29.1508</v>
      </c>
      <c r="E7">
        <v>30.329899999999999</v>
      </c>
      <c r="F7">
        <v>29.816199999999998</v>
      </c>
      <c r="G7">
        <v>27.092600000000001</v>
      </c>
      <c r="H7">
        <v>20.940999999999999</v>
      </c>
      <c r="I7">
        <v>16.1478</v>
      </c>
      <c r="J7">
        <v>14.634600000000001</v>
      </c>
      <c r="K7">
        <v>15.663500000000001</v>
      </c>
      <c r="L7">
        <v>18.096800000000002</v>
      </c>
      <c r="M7">
        <v>21.291899999999998</v>
      </c>
    </row>
    <row r="8" spans="1:13">
      <c r="A8">
        <v>1985</v>
      </c>
      <c r="B8">
        <v>24.639299999999999</v>
      </c>
      <c r="C8">
        <v>27.263500000000001</v>
      </c>
      <c r="D8">
        <v>29.453099999999999</v>
      </c>
      <c r="E8">
        <v>30.8644</v>
      </c>
      <c r="F8">
        <v>30.517199999999999</v>
      </c>
      <c r="G8">
        <v>27.488099999999999</v>
      </c>
      <c r="H8">
        <v>20.767800000000001</v>
      </c>
      <c r="I8">
        <v>16.011900000000001</v>
      </c>
      <c r="J8">
        <v>14.582599999999999</v>
      </c>
      <c r="K8">
        <v>15.8377</v>
      </c>
      <c r="L8">
        <v>18.288499999999999</v>
      </c>
      <c r="M8">
        <v>21.2849</v>
      </c>
    </row>
    <row r="9" spans="1:13">
      <c r="A9">
        <v>1986</v>
      </c>
      <c r="B9">
        <v>24.6783</v>
      </c>
      <c r="C9">
        <v>27.5181</v>
      </c>
      <c r="D9">
        <v>29.770399999999999</v>
      </c>
      <c r="E9">
        <v>30.934200000000001</v>
      </c>
      <c r="F9">
        <v>30.456499999999998</v>
      </c>
      <c r="G9">
        <v>27.860800000000001</v>
      </c>
      <c r="H9">
        <v>21.953099999999999</v>
      </c>
      <c r="I9">
        <v>17.292899999999999</v>
      </c>
      <c r="J9">
        <v>16.075900000000001</v>
      </c>
      <c r="K9">
        <v>17.378399999999999</v>
      </c>
      <c r="L9">
        <v>19.8567</v>
      </c>
      <c r="M9">
        <v>22.738</v>
      </c>
    </row>
    <row r="10" spans="1:13">
      <c r="A10">
        <v>1987</v>
      </c>
      <c r="B10">
        <v>26.024999999999999</v>
      </c>
      <c r="C10">
        <v>28.839600000000001</v>
      </c>
      <c r="D10">
        <v>30.6631</v>
      </c>
      <c r="E10">
        <v>31.789899999999999</v>
      </c>
      <c r="F10">
        <v>31.502500000000001</v>
      </c>
      <c r="G10">
        <v>28.814299999999999</v>
      </c>
      <c r="H10">
        <v>22.2745</v>
      </c>
      <c r="I10">
        <v>16.708300000000001</v>
      </c>
      <c r="J10">
        <v>15.3531</v>
      </c>
      <c r="K10">
        <v>16.703399999999998</v>
      </c>
      <c r="L10">
        <v>19.2547</v>
      </c>
      <c r="M10">
        <v>22.2986</v>
      </c>
    </row>
    <row r="11" spans="1:13">
      <c r="A11">
        <v>1988</v>
      </c>
      <c r="B11">
        <v>25.471</v>
      </c>
      <c r="C11">
        <v>28.131799999999998</v>
      </c>
      <c r="D11">
        <v>30.283100000000001</v>
      </c>
      <c r="E11">
        <v>31.1998</v>
      </c>
      <c r="F11">
        <v>30.212800000000001</v>
      </c>
      <c r="G11">
        <v>27.229900000000001</v>
      </c>
      <c r="H11">
        <v>21.097899999999999</v>
      </c>
      <c r="I11">
        <v>16.328499999999998</v>
      </c>
      <c r="J11">
        <v>14.986800000000001</v>
      </c>
      <c r="K11">
        <v>16.245999999999999</v>
      </c>
      <c r="L11">
        <v>18.9252</v>
      </c>
      <c r="M11">
        <v>22.1252</v>
      </c>
    </row>
    <row r="12" spans="1:13">
      <c r="A12">
        <v>1989</v>
      </c>
      <c r="B12">
        <v>25.363199999999999</v>
      </c>
      <c r="C12">
        <v>27.837399999999999</v>
      </c>
      <c r="D12">
        <v>29.4237</v>
      </c>
      <c r="E12">
        <v>30.111699999999999</v>
      </c>
      <c r="F12">
        <v>29.620799999999999</v>
      </c>
      <c r="G12">
        <v>27.122299999999999</v>
      </c>
      <c r="H12">
        <v>21.0746</v>
      </c>
      <c r="I12">
        <v>16.198399999999999</v>
      </c>
      <c r="J12">
        <v>14.77</v>
      </c>
      <c r="K12">
        <v>15.9412</v>
      </c>
      <c r="L12">
        <v>18.654399999999999</v>
      </c>
      <c r="M12">
        <v>21.796800000000001</v>
      </c>
    </row>
    <row r="13" spans="1:13">
      <c r="A13">
        <v>1990</v>
      </c>
      <c r="B13">
        <v>24.966699999999999</v>
      </c>
      <c r="C13">
        <v>27.632300000000001</v>
      </c>
      <c r="D13">
        <v>29.392900000000001</v>
      </c>
      <c r="E13">
        <v>29.9071</v>
      </c>
      <c r="F13">
        <v>28.905000000000001</v>
      </c>
      <c r="G13">
        <v>25.4937</v>
      </c>
      <c r="H13">
        <v>19.5152</v>
      </c>
      <c r="I13">
        <v>14.8848</v>
      </c>
      <c r="J13">
        <v>13.8148</v>
      </c>
      <c r="K13">
        <v>15.217499999999999</v>
      </c>
      <c r="L13">
        <v>18.257999999999999</v>
      </c>
      <c r="M13">
        <v>21.521899999999999</v>
      </c>
    </row>
    <row r="14" spans="1:13">
      <c r="A14">
        <v>1991</v>
      </c>
      <c r="B14">
        <v>24.689</v>
      </c>
      <c r="C14">
        <v>27.477399999999999</v>
      </c>
      <c r="D14">
        <v>29.664899999999999</v>
      </c>
      <c r="E14">
        <v>30.741800000000001</v>
      </c>
      <c r="F14">
        <v>30.005400000000002</v>
      </c>
      <c r="G14">
        <v>26.791599999999999</v>
      </c>
      <c r="H14">
        <v>20.014199999999999</v>
      </c>
      <c r="I14">
        <v>15.0054</v>
      </c>
      <c r="J14">
        <v>13.5928</v>
      </c>
      <c r="K14">
        <v>15.0166</v>
      </c>
      <c r="L14">
        <v>17.687999999999999</v>
      </c>
      <c r="M14">
        <v>20.894200000000001</v>
      </c>
    </row>
    <row r="15" spans="1:13">
      <c r="A15">
        <v>1992</v>
      </c>
      <c r="B15">
        <v>24.1829</v>
      </c>
      <c r="C15">
        <v>26.9057</v>
      </c>
      <c r="D15">
        <v>28.6799</v>
      </c>
      <c r="E15">
        <v>29.642199999999999</v>
      </c>
      <c r="F15">
        <v>29.258600000000001</v>
      </c>
      <c r="G15">
        <v>26.849399999999999</v>
      </c>
      <c r="H15">
        <v>20.898700000000002</v>
      </c>
      <c r="I15">
        <v>15.9152</v>
      </c>
      <c r="J15">
        <v>15.0778</v>
      </c>
      <c r="K15">
        <v>16.579599999999999</v>
      </c>
      <c r="L15">
        <v>19.1572</v>
      </c>
      <c r="M15">
        <v>22.328299999999999</v>
      </c>
    </row>
    <row r="16" spans="1:13">
      <c r="A16">
        <v>1993</v>
      </c>
      <c r="B16">
        <v>25.299900000000001</v>
      </c>
      <c r="C16">
        <v>27.720400000000001</v>
      </c>
      <c r="D16">
        <v>29.462</v>
      </c>
      <c r="E16">
        <v>30.427499999999998</v>
      </c>
      <c r="F16">
        <v>29.574999999999999</v>
      </c>
      <c r="G16">
        <v>25.8048</v>
      </c>
      <c r="H16">
        <v>18.508800000000001</v>
      </c>
      <c r="I16">
        <v>13.4793</v>
      </c>
      <c r="J16">
        <v>12.4415</v>
      </c>
      <c r="K16">
        <v>13.963800000000001</v>
      </c>
      <c r="L16">
        <v>16.982600000000001</v>
      </c>
      <c r="M16">
        <v>20.398199999999999</v>
      </c>
    </row>
    <row r="17" spans="1:13">
      <c r="A17">
        <v>1994</v>
      </c>
      <c r="B17">
        <v>23.852900000000002</v>
      </c>
      <c r="C17">
        <v>26.672599999999999</v>
      </c>
      <c r="D17">
        <v>28.713799999999999</v>
      </c>
      <c r="E17">
        <v>29.7346</v>
      </c>
      <c r="F17">
        <v>29.3124</v>
      </c>
      <c r="G17">
        <v>26.551500000000001</v>
      </c>
      <c r="H17">
        <v>20.029599999999999</v>
      </c>
      <c r="I17">
        <v>14.8954</v>
      </c>
      <c r="J17">
        <v>13.855399999999999</v>
      </c>
      <c r="K17">
        <v>15.1958</v>
      </c>
      <c r="L17">
        <v>17.9405</v>
      </c>
      <c r="M17">
        <v>21.211200000000002</v>
      </c>
    </row>
    <row r="18" spans="1:13">
      <c r="A18">
        <v>1995</v>
      </c>
      <c r="B18">
        <v>24.199200000000001</v>
      </c>
      <c r="C18">
        <v>26.431000000000001</v>
      </c>
      <c r="D18">
        <v>27.9526</v>
      </c>
      <c r="E18">
        <v>28.4467</v>
      </c>
      <c r="F18">
        <v>27.310500000000001</v>
      </c>
      <c r="G18">
        <v>23.809899999999999</v>
      </c>
      <c r="H18">
        <v>17.186299999999999</v>
      </c>
      <c r="I18">
        <v>12.4376</v>
      </c>
      <c r="J18">
        <v>11.236000000000001</v>
      </c>
      <c r="K18">
        <v>12.1275</v>
      </c>
      <c r="L18">
        <v>14.8368</v>
      </c>
      <c r="M18">
        <v>18.1783</v>
      </c>
    </row>
    <row r="19" spans="1:13">
      <c r="A19">
        <v>1996</v>
      </c>
      <c r="B19">
        <v>21.647600000000001</v>
      </c>
      <c r="C19">
        <v>24.473500000000001</v>
      </c>
      <c r="D19">
        <v>26.386900000000001</v>
      </c>
      <c r="E19">
        <v>27.445399999999999</v>
      </c>
      <c r="F19">
        <v>27.255299999999998</v>
      </c>
      <c r="G19">
        <v>24.865600000000001</v>
      </c>
      <c r="H19">
        <v>19.2821</v>
      </c>
      <c r="I19">
        <v>14.896100000000001</v>
      </c>
      <c r="J19">
        <v>13.949400000000001</v>
      </c>
      <c r="K19">
        <v>15.393599999999999</v>
      </c>
      <c r="L19">
        <v>17.398299999999999</v>
      </c>
      <c r="M19">
        <v>20.151800000000001</v>
      </c>
    </row>
    <row r="20" spans="1:13">
      <c r="A20">
        <v>1997</v>
      </c>
      <c r="B20">
        <v>23.497299999999999</v>
      </c>
      <c r="C20">
        <v>26.315300000000001</v>
      </c>
      <c r="D20">
        <v>28.316600000000001</v>
      </c>
      <c r="E20">
        <v>29.3703</v>
      </c>
      <c r="F20">
        <v>28.741199999999999</v>
      </c>
      <c r="G20">
        <v>25.715800000000002</v>
      </c>
      <c r="H20">
        <v>19.2424</v>
      </c>
      <c r="I20">
        <v>14.3811</v>
      </c>
      <c r="J20">
        <v>13.228400000000001</v>
      </c>
      <c r="K20">
        <v>14.1989</v>
      </c>
      <c r="L20">
        <v>16.615200000000002</v>
      </c>
      <c r="M20">
        <v>19.915600000000001</v>
      </c>
    </row>
    <row r="21" spans="1:13">
      <c r="A21">
        <v>1998</v>
      </c>
      <c r="B21">
        <v>23.4724</v>
      </c>
      <c r="C21">
        <v>26.354700000000001</v>
      </c>
      <c r="D21">
        <v>28.299900000000001</v>
      </c>
      <c r="E21">
        <v>29.409199999999998</v>
      </c>
      <c r="F21">
        <v>28.822500000000002</v>
      </c>
      <c r="G21">
        <v>25.360700000000001</v>
      </c>
      <c r="H21">
        <v>18.576799999999999</v>
      </c>
      <c r="I21">
        <v>13.286</v>
      </c>
      <c r="J21">
        <v>11.6258</v>
      </c>
      <c r="K21">
        <v>12.812099999999999</v>
      </c>
      <c r="L21">
        <v>15.64</v>
      </c>
      <c r="M21">
        <v>18.951000000000001</v>
      </c>
    </row>
    <row r="22" spans="1:13">
      <c r="A22">
        <v>1999</v>
      </c>
      <c r="B22">
        <v>22.4284</v>
      </c>
      <c r="C22">
        <v>25.324400000000001</v>
      </c>
      <c r="D22">
        <v>27.2989</v>
      </c>
      <c r="E22">
        <v>28.4497</v>
      </c>
      <c r="F22">
        <v>27.9238</v>
      </c>
      <c r="G22">
        <v>24.881399999999999</v>
      </c>
      <c r="H22">
        <v>18.517199999999999</v>
      </c>
      <c r="I22">
        <v>13.0764</v>
      </c>
      <c r="J22">
        <v>11.045299999999999</v>
      </c>
      <c r="K22">
        <v>12.4329</v>
      </c>
      <c r="L22">
        <v>15.3774</v>
      </c>
      <c r="M22">
        <v>18.393799999999999</v>
      </c>
    </row>
    <row r="23" spans="1:13">
      <c r="A23">
        <v>2000</v>
      </c>
      <c r="B23">
        <v>21.7121</v>
      </c>
      <c r="C23">
        <v>24.296800000000001</v>
      </c>
      <c r="D23">
        <v>26.174199999999999</v>
      </c>
      <c r="E23">
        <v>27.152999999999999</v>
      </c>
      <c r="F23">
        <v>26.6892</v>
      </c>
      <c r="G23">
        <v>23.8812</v>
      </c>
      <c r="H23">
        <v>17.429500000000001</v>
      </c>
      <c r="I23">
        <v>12.4216</v>
      </c>
      <c r="J23">
        <v>11.084300000000001</v>
      </c>
      <c r="K23">
        <v>12.312799999999999</v>
      </c>
      <c r="L23">
        <v>14.901300000000001</v>
      </c>
      <c r="M23">
        <v>17.951599999999999</v>
      </c>
    </row>
    <row r="24" spans="1:13">
      <c r="A24">
        <v>2001</v>
      </c>
      <c r="B24">
        <v>21.2591</v>
      </c>
      <c r="C24">
        <v>24.1282</v>
      </c>
      <c r="D24">
        <v>26.413599999999999</v>
      </c>
      <c r="E24">
        <v>27.631900000000002</v>
      </c>
      <c r="F24">
        <v>26.870100000000001</v>
      </c>
      <c r="G24">
        <v>23.827500000000001</v>
      </c>
      <c r="H24">
        <v>17.9008</v>
      </c>
      <c r="I24">
        <v>13.397</v>
      </c>
      <c r="J24">
        <v>12.2752</v>
      </c>
      <c r="K24">
        <v>13.321</v>
      </c>
      <c r="L24">
        <v>15.7637</v>
      </c>
      <c r="M24">
        <v>18.604600000000001</v>
      </c>
    </row>
    <row r="25" spans="1:13">
      <c r="A25">
        <v>2002</v>
      </c>
      <c r="B25">
        <v>21.837399999999999</v>
      </c>
      <c r="C25">
        <v>24.793299999999999</v>
      </c>
      <c r="D25">
        <v>26.655000000000001</v>
      </c>
      <c r="E25">
        <v>27.4284</v>
      </c>
      <c r="F25">
        <v>26.822500000000002</v>
      </c>
      <c r="G25">
        <v>23.6846</v>
      </c>
      <c r="H25">
        <v>17.163900000000002</v>
      </c>
      <c r="I25">
        <v>12.1274</v>
      </c>
      <c r="J25">
        <v>10.846299999999999</v>
      </c>
      <c r="K25">
        <v>11.889799999999999</v>
      </c>
      <c r="L25">
        <v>14.586499999999999</v>
      </c>
      <c r="M25">
        <v>17.844100000000001</v>
      </c>
    </row>
    <row r="26" spans="1:13">
      <c r="A26">
        <v>2003</v>
      </c>
      <c r="B26">
        <v>21.2362</v>
      </c>
      <c r="C26">
        <v>24.127400000000002</v>
      </c>
      <c r="D26">
        <v>26.308</v>
      </c>
      <c r="E26">
        <v>27.2437</v>
      </c>
      <c r="F26">
        <v>26.273</v>
      </c>
      <c r="G26">
        <v>22.911100000000001</v>
      </c>
      <c r="H26">
        <v>16.485700000000001</v>
      </c>
      <c r="I26">
        <v>11.4962</v>
      </c>
      <c r="J26">
        <v>10.2844</v>
      </c>
      <c r="K26">
        <v>11.2044</v>
      </c>
      <c r="L26">
        <v>13.686400000000001</v>
      </c>
      <c r="M26">
        <v>16.8477</v>
      </c>
    </row>
    <row r="27" spans="1:13">
      <c r="A27">
        <v>2004</v>
      </c>
      <c r="B27">
        <v>20.0505</v>
      </c>
      <c r="C27">
        <v>22.6554</v>
      </c>
      <c r="D27">
        <v>24.809100000000001</v>
      </c>
      <c r="E27">
        <v>25.7501</v>
      </c>
      <c r="F27">
        <v>25.307600000000001</v>
      </c>
      <c r="G27">
        <v>22.7056</v>
      </c>
      <c r="H27">
        <v>16.577500000000001</v>
      </c>
      <c r="I27">
        <v>11.515499999999999</v>
      </c>
      <c r="J27">
        <v>10.036899999999999</v>
      </c>
      <c r="K27">
        <v>11.247</v>
      </c>
      <c r="L27">
        <v>13.9663</v>
      </c>
      <c r="M27">
        <v>17.238</v>
      </c>
    </row>
    <row r="28" spans="1:13">
      <c r="A28">
        <v>2005</v>
      </c>
      <c r="B28">
        <v>20.253599999999999</v>
      </c>
      <c r="C28">
        <v>22.667300000000001</v>
      </c>
      <c r="D28">
        <v>24.819700000000001</v>
      </c>
      <c r="E28">
        <v>26.045100000000001</v>
      </c>
      <c r="F28">
        <v>25.354500000000002</v>
      </c>
      <c r="G28">
        <v>21.6174</v>
      </c>
      <c r="H28">
        <v>15.2248</v>
      </c>
      <c r="I28">
        <v>10.708</v>
      </c>
      <c r="J28">
        <v>9.2827099999999998</v>
      </c>
      <c r="K28">
        <v>10.180300000000001</v>
      </c>
      <c r="L28">
        <v>12.8474</v>
      </c>
      <c r="M28">
        <v>15.9831</v>
      </c>
    </row>
    <row r="29" spans="1:13">
      <c r="A29">
        <v>2006</v>
      </c>
      <c r="B29">
        <v>19.307200000000002</v>
      </c>
      <c r="C29">
        <v>22.036100000000001</v>
      </c>
      <c r="D29">
        <v>24.051400000000001</v>
      </c>
      <c r="E29">
        <v>25.104900000000001</v>
      </c>
      <c r="F29">
        <v>24.3367</v>
      </c>
      <c r="G29">
        <v>20.903500000000001</v>
      </c>
      <c r="H29">
        <v>14.692299999999999</v>
      </c>
      <c r="I29">
        <v>10.404299999999999</v>
      </c>
      <c r="J29">
        <v>9.1129599999999993</v>
      </c>
      <c r="K29">
        <v>9.8103599999999993</v>
      </c>
      <c r="L29">
        <v>12.263299999999999</v>
      </c>
      <c r="M29">
        <v>15.0395</v>
      </c>
    </row>
    <row r="30" spans="1:13">
      <c r="A30">
        <v>2007</v>
      </c>
      <c r="B30">
        <v>18.322099999999999</v>
      </c>
      <c r="C30">
        <v>20.813099999999999</v>
      </c>
      <c r="D30">
        <v>22.994900000000001</v>
      </c>
      <c r="E30">
        <v>23.752300000000002</v>
      </c>
      <c r="F30">
        <v>23.094100000000001</v>
      </c>
      <c r="G30">
        <v>19.1904</v>
      </c>
      <c r="H30">
        <v>12.1189</v>
      </c>
      <c r="I30">
        <v>7.6154900000000003</v>
      </c>
      <c r="J30">
        <v>6.5259099999999997</v>
      </c>
      <c r="K30">
        <v>7.1072899999999999</v>
      </c>
      <c r="L30">
        <v>10.4039</v>
      </c>
      <c r="M30">
        <v>14.167400000000001</v>
      </c>
    </row>
    <row r="31" spans="1:13">
      <c r="A31">
        <v>2008</v>
      </c>
      <c r="B31">
        <v>18.5153</v>
      </c>
      <c r="C31">
        <v>21.526599999999998</v>
      </c>
      <c r="D31">
        <v>23.823499999999999</v>
      </c>
      <c r="E31">
        <v>24.982600000000001</v>
      </c>
      <c r="F31">
        <v>24.1219</v>
      </c>
      <c r="G31">
        <v>20.575700000000001</v>
      </c>
      <c r="H31">
        <v>14.153499999999999</v>
      </c>
      <c r="I31">
        <v>9.2014899999999997</v>
      </c>
      <c r="J31">
        <v>7.2498800000000001</v>
      </c>
      <c r="K31">
        <v>8.2667900000000003</v>
      </c>
      <c r="L31">
        <v>11.7004</v>
      </c>
      <c r="M31">
        <v>15.134499999999999</v>
      </c>
    </row>
    <row r="32" spans="1:13">
      <c r="A32">
        <v>2009</v>
      </c>
      <c r="B32">
        <v>18.793600000000001</v>
      </c>
      <c r="C32">
        <v>21.681699999999999</v>
      </c>
      <c r="D32">
        <v>23.793600000000001</v>
      </c>
      <c r="E32">
        <v>24.9437</v>
      </c>
      <c r="F32">
        <v>23.879899999999999</v>
      </c>
      <c r="G32">
        <v>19.732199999999999</v>
      </c>
      <c r="H32">
        <v>12.8331</v>
      </c>
      <c r="I32">
        <v>8.2715099999999993</v>
      </c>
      <c r="J32">
        <v>6.9246400000000001</v>
      </c>
      <c r="K32">
        <v>7.6298300000000001</v>
      </c>
      <c r="L32">
        <v>10.759399999999999</v>
      </c>
      <c r="M32">
        <v>14.1837</v>
      </c>
    </row>
    <row r="33" spans="1:13">
      <c r="A33">
        <v>2010</v>
      </c>
      <c r="B33">
        <v>17.666799999999999</v>
      </c>
      <c r="C33">
        <v>20.580500000000001</v>
      </c>
      <c r="D33">
        <v>23.081800000000001</v>
      </c>
      <c r="E33">
        <v>24.096900000000002</v>
      </c>
      <c r="F33">
        <v>22.2227</v>
      </c>
      <c r="G33">
        <v>17.142199999999999</v>
      </c>
      <c r="H33">
        <v>10.244199999999999</v>
      </c>
      <c r="I33">
        <v>5.9272600000000004</v>
      </c>
      <c r="J33">
        <v>4.7418800000000001</v>
      </c>
      <c r="K33">
        <v>6.1976000000000004</v>
      </c>
      <c r="L33">
        <v>9.4795999999999996</v>
      </c>
      <c r="M33">
        <v>12.9251</v>
      </c>
    </row>
    <row r="34" spans="1:13">
      <c r="A34">
        <v>2011</v>
      </c>
      <c r="B34">
        <v>16.2058</v>
      </c>
      <c r="C34">
        <v>19.320499999999999</v>
      </c>
      <c r="D34">
        <v>21.3901</v>
      </c>
      <c r="E34">
        <v>22.5001</v>
      </c>
      <c r="F34">
        <v>21.1387</v>
      </c>
      <c r="G34">
        <v>16.4998</v>
      </c>
      <c r="H34">
        <v>9.5463199999999997</v>
      </c>
      <c r="I34">
        <v>5.4894499999999997</v>
      </c>
      <c r="J34">
        <v>4.4800599999999999</v>
      </c>
      <c r="K34">
        <v>5.7187900000000003</v>
      </c>
      <c r="L34">
        <v>9.2503899999999994</v>
      </c>
      <c r="M34">
        <v>12.988799999999999</v>
      </c>
    </row>
    <row r="35" spans="1:13">
      <c r="A35">
        <v>2012</v>
      </c>
      <c r="B35">
        <v>16.8856</v>
      </c>
      <c r="C35">
        <v>19.5853</v>
      </c>
      <c r="D35">
        <v>21.924099999999999</v>
      </c>
      <c r="E35">
        <v>23.1188</v>
      </c>
      <c r="F35">
        <v>21.714400000000001</v>
      </c>
      <c r="G35">
        <v>16.001899999999999</v>
      </c>
      <c r="H35">
        <v>9.2636299999999991</v>
      </c>
      <c r="I35">
        <v>4.9637599999999997</v>
      </c>
      <c r="J35">
        <v>3.7874599999999998</v>
      </c>
      <c r="K35">
        <v>5.0006399999999998</v>
      </c>
      <c r="L35">
        <v>8.2169000000000008</v>
      </c>
      <c r="M35">
        <v>12.1327</v>
      </c>
    </row>
    <row r="36" spans="1:13">
      <c r="A36">
        <v>2013</v>
      </c>
      <c r="B36">
        <v>15.7987</v>
      </c>
      <c r="C36">
        <v>19.317799999999998</v>
      </c>
      <c r="D36">
        <v>21.963699999999999</v>
      </c>
      <c r="E36">
        <v>23.1221</v>
      </c>
      <c r="F36">
        <v>21.864899999999999</v>
      </c>
      <c r="G36">
        <v>17.537700000000001</v>
      </c>
      <c r="H36">
        <v>10.538399999999999</v>
      </c>
      <c r="I36">
        <v>6.3942699999999997</v>
      </c>
      <c r="J36">
        <v>5.4785700000000004</v>
      </c>
      <c r="K36">
        <v>6.9532499999999997</v>
      </c>
      <c r="L36">
        <v>10.0755</v>
      </c>
      <c r="M36">
        <v>13.7866</v>
      </c>
    </row>
    <row r="37" spans="1:13">
      <c r="A37">
        <v>2014</v>
      </c>
      <c r="B37">
        <v>17.406600000000001</v>
      </c>
      <c r="C37">
        <v>19.848600000000001</v>
      </c>
      <c r="D37">
        <v>21.804400000000001</v>
      </c>
      <c r="E37">
        <v>22.933800000000002</v>
      </c>
      <c r="F37">
        <v>21.906099999999999</v>
      </c>
      <c r="G37">
        <v>17.680399999999999</v>
      </c>
      <c r="H37">
        <v>11.9549</v>
      </c>
      <c r="I37">
        <v>8.1497600000000006</v>
      </c>
      <c r="J37">
        <v>6.9744299999999999</v>
      </c>
      <c r="K37">
        <v>8.1614100000000001</v>
      </c>
      <c r="L37">
        <v>11.481</v>
      </c>
      <c r="M37">
        <v>15.071999999999999</v>
      </c>
    </row>
    <row r="38" spans="1:13">
      <c r="A38">
        <v>2015</v>
      </c>
      <c r="B38">
        <v>18.4451</v>
      </c>
      <c r="C38">
        <v>21.462399999999999</v>
      </c>
      <c r="D38">
        <v>23.212599999999998</v>
      </c>
      <c r="E38">
        <v>24.229700000000001</v>
      </c>
      <c r="F38">
        <v>23.026900000000001</v>
      </c>
      <c r="G38">
        <v>18.557200000000002</v>
      </c>
      <c r="H38">
        <v>11.6486</v>
      </c>
      <c r="I38">
        <v>7.0860799999999999</v>
      </c>
      <c r="J38">
        <v>5.8523199999999997</v>
      </c>
      <c r="K38">
        <v>7.0134299999999996</v>
      </c>
      <c r="L38">
        <v>10.298500000000001</v>
      </c>
      <c r="M38">
        <v>14.0008</v>
      </c>
    </row>
    <row r="39" spans="1:13">
      <c r="A39">
        <v>2016</v>
      </c>
      <c r="B39">
        <v>17.1846</v>
      </c>
      <c r="C39">
        <v>19.592400000000001</v>
      </c>
      <c r="D39">
        <v>21.5243</v>
      </c>
      <c r="E39">
        <v>22.459</v>
      </c>
      <c r="F39">
        <v>21.0259</v>
      </c>
      <c r="G39">
        <v>16.492599999999999</v>
      </c>
      <c r="H39">
        <v>10.257</v>
      </c>
      <c r="I39">
        <v>5.9406699999999999</v>
      </c>
      <c r="J39">
        <v>4.5297700000000001</v>
      </c>
      <c r="K39">
        <v>5.5108800000000002</v>
      </c>
      <c r="L39">
        <v>7.8341700000000003</v>
      </c>
      <c r="M39">
        <v>11.2057</v>
      </c>
    </row>
    <row r="40" spans="1:13">
      <c r="A40">
        <v>2017</v>
      </c>
      <c r="B40">
        <v>14.641500000000001</v>
      </c>
      <c r="C40">
        <v>17.365600000000001</v>
      </c>
      <c r="D40">
        <v>19.5763</v>
      </c>
      <c r="E40">
        <v>20.664400000000001</v>
      </c>
      <c r="F40">
        <v>19.834399999999999</v>
      </c>
      <c r="G40">
        <v>15.399900000000001</v>
      </c>
      <c r="H40">
        <v>9.1411599999999993</v>
      </c>
      <c r="I40">
        <v>5.4498100000000003</v>
      </c>
      <c r="J40">
        <v>4.6794700000000002</v>
      </c>
      <c r="K40">
        <v>6.1077500000000002</v>
      </c>
      <c r="L40">
        <v>9.1786300000000001</v>
      </c>
      <c r="M40">
        <v>12.638</v>
      </c>
    </row>
    <row r="41" spans="1:13">
      <c r="A41">
        <v>2018</v>
      </c>
      <c r="B41">
        <v>16.022400000000001</v>
      </c>
      <c r="C41">
        <v>18.639199999999999</v>
      </c>
      <c r="D41">
        <v>20.844100000000001</v>
      </c>
      <c r="E41">
        <v>22.244800000000001</v>
      </c>
      <c r="F41">
        <v>21.429400000000001</v>
      </c>
      <c r="G41">
        <v>17.206099999999999</v>
      </c>
      <c r="H41">
        <v>10.2951</v>
      </c>
      <c r="I41">
        <v>6.2031499999999999</v>
      </c>
      <c r="J41">
        <v>5.0813100000000002</v>
      </c>
      <c r="K41">
        <v>5.7758700000000003</v>
      </c>
      <c r="L41">
        <v>9.4255700000000004</v>
      </c>
      <c r="M41">
        <v>13.172000000000001</v>
      </c>
    </row>
    <row r="42" spans="1:13">
      <c r="A42">
        <v>2019</v>
      </c>
      <c r="B42">
        <v>16.912400000000002</v>
      </c>
      <c r="C42">
        <v>19.780799999999999</v>
      </c>
      <c r="D42">
        <v>21.7864</v>
      </c>
      <c r="E42">
        <v>22.372800000000002</v>
      </c>
      <c r="F42">
        <v>21.004300000000001</v>
      </c>
      <c r="G42">
        <v>15.904999999999999</v>
      </c>
      <c r="H42">
        <v>8.9032699999999991</v>
      </c>
      <c r="I42">
        <v>5.0681799999999999</v>
      </c>
      <c r="J42">
        <v>4.1883800000000004</v>
      </c>
      <c r="K42">
        <v>5.3069499999999996</v>
      </c>
      <c r="L42">
        <v>8.5378000000000007</v>
      </c>
      <c r="M42">
        <v>12.4251</v>
      </c>
    </row>
    <row r="43" spans="1:13">
      <c r="A43">
        <v>2020</v>
      </c>
      <c r="B43">
        <v>16.3782</v>
      </c>
      <c r="C43">
        <v>19.566299999999998</v>
      </c>
      <c r="D43">
        <v>21.947600000000001</v>
      </c>
      <c r="E43">
        <v>22.802099999999999</v>
      </c>
      <c r="F43">
        <v>21.4572</v>
      </c>
      <c r="G43">
        <v>16.659600000000001</v>
      </c>
      <c r="H43">
        <v>9.2949900000000003</v>
      </c>
      <c r="I43">
        <v>5.3079599999999996</v>
      </c>
      <c r="J43">
        <v>4.1576500000000003</v>
      </c>
      <c r="K43">
        <v>4.95634</v>
      </c>
      <c r="L43">
        <v>7.9347099999999999</v>
      </c>
      <c r="M43">
        <v>11.7987</v>
      </c>
    </row>
    <row r="44" spans="1:13">
      <c r="A44">
        <v>2021</v>
      </c>
      <c r="B44">
        <v>15.6684</v>
      </c>
      <c r="C44">
        <v>19.121099999999998</v>
      </c>
      <c r="D44">
        <v>21.622900000000001</v>
      </c>
      <c r="E44">
        <v>22.460799999999999</v>
      </c>
      <c r="F44">
        <v>21.516200000000001</v>
      </c>
      <c r="G44">
        <v>16.532</v>
      </c>
      <c r="H44">
        <v>9.6245799999999999</v>
      </c>
      <c r="I44">
        <v>5.57477</v>
      </c>
      <c r="J44">
        <v>4.7626299999999997</v>
      </c>
      <c r="K44">
        <v>6.1357799999999996</v>
      </c>
      <c r="L44">
        <v>9.3855799999999991</v>
      </c>
      <c r="M44">
        <v>13.307700000000001</v>
      </c>
    </row>
    <row r="45" spans="1:13">
      <c r="A45">
        <v>2022</v>
      </c>
      <c r="B45">
        <v>16.999500000000001</v>
      </c>
      <c r="C45">
        <v>-1</v>
      </c>
      <c r="D45">
        <v>-1</v>
      </c>
      <c r="E45">
        <v>-1</v>
      </c>
      <c r="F45">
        <v>-1</v>
      </c>
      <c r="G45">
        <v>-1</v>
      </c>
      <c r="H45">
        <v>-1</v>
      </c>
      <c r="I45">
        <v>-1</v>
      </c>
      <c r="J45">
        <v>-1</v>
      </c>
      <c r="K45">
        <v>-1</v>
      </c>
      <c r="L45">
        <v>-1</v>
      </c>
      <c r="M45">
        <v>-1</v>
      </c>
    </row>
    <row r="48" spans="1:13">
      <c r="A48" t="s">
        <v>21</v>
      </c>
      <c r="B48">
        <f>AVERAGE(B2:B44)</f>
        <v>21.309076744186044</v>
      </c>
      <c r="C48">
        <f t="shared" ref="C48:M48" si="0">AVERAGE(C2:C44)</f>
        <v>24.066816279069762</v>
      </c>
      <c r="D48">
        <f t="shared" si="0"/>
        <v>26.127067441860465</v>
      </c>
      <c r="E48">
        <f t="shared" si="0"/>
        <v>27.142562790697685</v>
      </c>
      <c r="F48">
        <f t="shared" si="0"/>
        <v>26.342660465116285</v>
      </c>
      <c r="G48">
        <f t="shared" si="0"/>
        <v>22.825753488372094</v>
      </c>
      <c r="H48">
        <f t="shared" si="0"/>
        <v>16.357896511627914</v>
      </c>
      <c r="I48">
        <f t="shared" si="0"/>
        <v>11.675939767441857</v>
      </c>
      <c r="J48">
        <f t="shared" si="0"/>
        <v>10.403477441860463</v>
      </c>
      <c r="K48">
        <f t="shared" si="0"/>
        <v>11.558092093023255</v>
      </c>
      <c r="L48">
        <f t="shared" si="0"/>
        <v>14.357201162790698</v>
      </c>
      <c r="M48">
        <f t="shared" si="0"/>
        <v>17.667960465116284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8"/>
  <sheetViews>
    <sheetView tabSelected="1" workbookViewId="0">
      <selection activeCell="K7" sqref="K7"/>
    </sheetView>
  </sheetViews>
  <sheetFormatPr baseColWidth="10" defaultRowHeight="15" x14ac:dyDescent="0"/>
  <cols>
    <col min="1" max="3" width="12.83203125" customWidth="1"/>
    <col min="9" max="10" width="11.83203125" style="4" customWidth="1"/>
    <col min="12" max="12" width="25.33203125" customWidth="1"/>
    <col min="14" max="14" width="17.33203125" customWidth="1"/>
    <col min="17" max="17" width="12" customWidth="1"/>
  </cols>
  <sheetData>
    <row r="1" spans="1:22" s="2" customFormat="1" ht="30">
      <c r="A1" s="3" t="s">
        <v>13</v>
      </c>
      <c r="B1" s="3" t="s">
        <v>14</v>
      </c>
      <c r="C1" s="3" t="s">
        <v>15</v>
      </c>
      <c r="E1" s="3" t="s">
        <v>34</v>
      </c>
      <c r="G1" s="3" t="s">
        <v>19</v>
      </c>
      <c r="H1" s="3" t="s">
        <v>28</v>
      </c>
      <c r="I1" s="10" t="s">
        <v>29</v>
      </c>
      <c r="J1" s="10"/>
      <c r="R1" s="2" t="s">
        <v>20</v>
      </c>
    </row>
    <row r="2" spans="1:22">
      <c r="A2" s="1">
        <v>27394</v>
      </c>
      <c r="B2">
        <f>PIOMAS.monthly.Current.v2.1.csv!$B2</f>
        <v>27.703600000000002</v>
      </c>
      <c r="C2">
        <f>B2-PIOMAS.monthly.Current.v2.1.csv!$B$48</f>
        <v>6.394523255813958</v>
      </c>
      <c r="E2" s="11">
        <f>$M$2*A2+28.867</f>
        <v>6.4039200000000029</v>
      </c>
      <c r="G2" s="4">
        <f>($R$5*COS((A2-$R$2)/$R$4))+$R$6</f>
        <v>6.0841500572199241</v>
      </c>
      <c r="H2" s="4">
        <f>C2-G2</f>
        <v>0.31037319859403389</v>
      </c>
      <c r="I2" s="4">
        <f>H2^2</f>
        <v>9.6331522405491601E-2</v>
      </c>
      <c r="L2" t="s">
        <v>22</v>
      </c>
      <c r="M2">
        <v>-8.1999999999999998E-4</v>
      </c>
      <c r="N2" t="s">
        <v>16</v>
      </c>
      <c r="Q2" t="s">
        <v>25</v>
      </c>
      <c r="R2" s="8">
        <v>27000</v>
      </c>
      <c r="T2" s="9">
        <f>(A2-R2)/365.25</f>
        <v>1.0787132101300478</v>
      </c>
      <c r="V2" s="2" t="s">
        <v>23</v>
      </c>
    </row>
    <row r="3" spans="1:22">
      <c r="A3" s="1">
        <v>27425</v>
      </c>
      <c r="B3">
        <f>PIOMAS.monthly.Current.v2.1.csv!$C2</f>
        <v>30.1709</v>
      </c>
      <c r="C3">
        <f>B3-PIOMAS.monthly.Current.v2.1.csv!$C$48</f>
        <v>6.1040837209302374</v>
      </c>
      <c r="E3" s="11">
        <f t="shared" ref="E3:E66" si="0">$M$2*A3+28.867</f>
        <v>6.3785000000000025</v>
      </c>
      <c r="G3" s="4">
        <f t="shared" ref="G3:G66" si="1">($R$5*COS((A3-$R$2)/$R$4))+$R$6</f>
        <v>6.0815590903901686</v>
      </c>
      <c r="H3" s="4">
        <f t="shared" ref="H3:H31" si="2">C3-G3</f>
        <v>2.2524630540068813E-2</v>
      </c>
      <c r="I3" s="4">
        <f t="shared" ref="I3:I66" si="3">H3^2</f>
        <v>5.0735898096660066E-4</v>
      </c>
      <c r="M3" s="6">
        <f>M2*(365.25*10)</f>
        <v>-2.99505</v>
      </c>
      <c r="N3" t="s">
        <v>17</v>
      </c>
      <c r="Q3" t="s">
        <v>26</v>
      </c>
      <c r="R3">
        <f>365.25*47</f>
        <v>17166.75</v>
      </c>
      <c r="S3" t="s">
        <v>24</v>
      </c>
      <c r="V3">
        <f>PI()</f>
        <v>3.1415926535897931</v>
      </c>
    </row>
    <row r="4" spans="1:22">
      <c r="A4" s="1">
        <v>27453</v>
      </c>
      <c r="B4">
        <f>PIOMAS.monthly.Current.v2.1.csv!$D2</f>
        <v>32.045499999999997</v>
      </c>
      <c r="C4">
        <f>B4-PIOMAS.monthly.Current.v2.1.csv!$D$48</f>
        <v>5.9184325581395321</v>
      </c>
      <c r="E4" s="11">
        <f t="shared" si="0"/>
        <v>6.3555400000000013</v>
      </c>
      <c r="G4" s="4">
        <f t="shared" si="1"/>
        <v>6.079050624443683</v>
      </c>
      <c r="H4" s="4">
        <f t="shared" si="2"/>
        <v>-0.16061806630415099</v>
      </c>
      <c r="I4" s="4">
        <f t="shared" si="3"/>
        <v>2.5798163223284643E-2</v>
      </c>
      <c r="L4" t="s">
        <v>33</v>
      </c>
      <c r="Q4" t="s">
        <v>27</v>
      </c>
      <c r="R4" s="7">
        <f>R3/V3</f>
        <v>5464.3462386455885</v>
      </c>
      <c r="S4" t="s">
        <v>24</v>
      </c>
    </row>
    <row r="5" spans="1:22">
      <c r="A5" s="1">
        <v>27484</v>
      </c>
      <c r="B5">
        <f>PIOMAS.monthly.Current.v2.1.csv!$E2</f>
        <v>32.951300000000003</v>
      </c>
      <c r="C5">
        <f>B5-PIOMAS.monthly.Current.v2.1.csv!$E$48</f>
        <v>5.8087372093023184</v>
      </c>
      <c r="E5" s="11">
        <f t="shared" si="0"/>
        <v>6.3301200000000009</v>
      </c>
      <c r="G5" s="4">
        <f t="shared" si="1"/>
        <v>6.0760872132780994</v>
      </c>
      <c r="H5" s="4">
        <f t="shared" si="2"/>
        <v>-0.26735000397578101</v>
      </c>
      <c r="I5" s="4">
        <f t="shared" si="3"/>
        <v>7.1476024625850121E-2</v>
      </c>
      <c r="L5" t="s">
        <v>18</v>
      </c>
      <c r="Q5" t="s">
        <v>30</v>
      </c>
      <c r="R5">
        <v>6.1</v>
      </c>
    </row>
    <row r="6" spans="1:22">
      <c r="A6" s="1">
        <v>27514</v>
      </c>
      <c r="B6">
        <f>PIOMAS.monthly.Current.v2.1.csv!$F2</f>
        <v>32.294499999999999</v>
      </c>
      <c r="C6">
        <f>B6-PIOMAS.monthly.Current.v2.1.csv!$F$48</f>
        <v>5.9518395348837139</v>
      </c>
      <c r="E6" s="11">
        <f t="shared" si="0"/>
        <v>6.3055200000000013</v>
      </c>
      <c r="G6" s="4">
        <f t="shared" si="1"/>
        <v>6.0730332002137422</v>
      </c>
      <c r="H6" s="4">
        <f t="shared" si="2"/>
        <v>-0.12119366533002829</v>
      </c>
      <c r="I6" s="4">
        <f t="shared" si="3"/>
        <v>1.4687904516126902E-2</v>
      </c>
      <c r="Q6" t="s">
        <v>32</v>
      </c>
      <c r="R6">
        <v>0</v>
      </c>
    </row>
    <row r="7" spans="1:22">
      <c r="A7" s="1">
        <v>27545</v>
      </c>
      <c r="B7">
        <f>PIOMAS.monthly.Current.v2.1.csv!$G2</f>
        <v>29.787500000000001</v>
      </c>
      <c r="C7">
        <f>B7-PIOMAS.monthly.Current.v2.1.csv!$G$48</f>
        <v>6.9617465116279078</v>
      </c>
      <c r="E7" s="11">
        <f t="shared" si="0"/>
        <v>6.2801000000000009</v>
      </c>
      <c r="G7" s="4">
        <f t="shared" si="1"/>
        <v>6.0696850832350027</v>
      </c>
      <c r="H7" s="4">
        <f t="shared" si="2"/>
        <v>0.89206142839290514</v>
      </c>
      <c r="I7" s="4">
        <f t="shared" si="3"/>
        <v>0.7957735920263902</v>
      </c>
    </row>
    <row r="8" spans="1:22">
      <c r="A8" s="1">
        <v>27575</v>
      </c>
      <c r="B8">
        <f>PIOMAS.monthly.Current.v2.1.csv!$H2</f>
        <v>23.661000000000001</v>
      </c>
      <c r="C8">
        <f>B8-PIOMAS.monthly.Current.v2.1.csv!$H$48</f>
        <v>7.3031034883720878</v>
      </c>
      <c r="E8" s="11">
        <f t="shared" si="0"/>
        <v>6.2555000000000014</v>
      </c>
      <c r="G8" s="4">
        <f t="shared" si="1"/>
        <v>6.066258970281714</v>
      </c>
      <c r="H8" s="4">
        <f t="shared" si="2"/>
        <v>1.2368445180903738</v>
      </c>
      <c r="I8" s="4">
        <f t="shared" si="3"/>
        <v>1.5297843619302089</v>
      </c>
      <c r="L8">
        <f>RSQ(E2:E518,C2:C518)</f>
        <v>0.89138049016392329</v>
      </c>
    </row>
    <row r="9" spans="1:22">
      <c r="A9" s="1">
        <v>27606</v>
      </c>
      <c r="B9">
        <f>PIOMAS.monthly.Current.v2.1.csv!$I2</f>
        <v>18.409099999999999</v>
      </c>
      <c r="C9">
        <f>B9-PIOMAS.monthly.Current.v2.1.csv!$I$48</f>
        <v>6.7331602325581414</v>
      </c>
      <c r="E9" s="11">
        <f t="shared" si="0"/>
        <v>6.230080000000001</v>
      </c>
      <c r="G9" s="4">
        <f t="shared" si="1"/>
        <v>6.0625265647235036</v>
      </c>
      <c r="H9" s="4">
        <f t="shared" si="2"/>
        <v>0.67063366783463785</v>
      </c>
      <c r="I9" s="4">
        <f t="shared" si="3"/>
        <v>0.44974951643333938</v>
      </c>
      <c r="Q9" t="s">
        <v>31</v>
      </c>
      <c r="R9" s="5">
        <f>RSQ(G2:G518,C2:C518)</f>
        <v>0.91563681182379897</v>
      </c>
    </row>
    <row r="10" spans="1:22">
      <c r="A10" s="1">
        <v>27637</v>
      </c>
      <c r="B10">
        <f>PIOMAS.monthly.Current.v2.1.csv!$J2</f>
        <v>16.910699999999999</v>
      </c>
      <c r="C10">
        <f>B10-PIOMAS.monthly.Current.v2.1.csv!$J$48</f>
        <v>6.5072225581395351</v>
      </c>
      <c r="E10" s="11">
        <f t="shared" si="0"/>
        <v>6.2046600000000005</v>
      </c>
      <c r="G10" s="4">
        <f t="shared" si="1"/>
        <v>6.0585990402119023</v>
      </c>
      <c r="H10" s="4">
        <f t="shared" si="2"/>
        <v>0.44862351792763278</v>
      </c>
      <c r="I10" s="4">
        <f t="shared" si="3"/>
        <v>0.20126306083776505</v>
      </c>
    </row>
    <row r="11" spans="1:22">
      <c r="A11" s="1">
        <v>27667</v>
      </c>
      <c r="B11">
        <f>PIOMAS.monthly.Current.v2.1.csv!$K2</f>
        <v>17.8535</v>
      </c>
      <c r="C11">
        <f>B11-PIOMAS.monthly.Current.v2.1.csv!$K$48</f>
        <v>6.2954079069767452</v>
      </c>
      <c r="E11" s="11">
        <f t="shared" si="0"/>
        <v>6.180060000000001</v>
      </c>
      <c r="G11" s="4">
        <f t="shared" si="1"/>
        <v>6.0546125498196783</v>
      </c>
      <c r="H11" s="4">
        <f t="shared" si="2"/>
        <v>0.2407953571570669</v>
      </c>
      <c r="I11" s="4">
        <f t="shared" si="3"/>
        <v>5.7982404028399409E-2</v>
      </c>
    </row>
    <row r="12" spans="1:22">
      <c r="A12" s="1">
        <v>27698</v>
      </c>
      <c r="B12">
        <f>PIOMAS.monthly.Current.v2.1.csv!$L2</f>
        <v>20.1235</v>
      </c>
      <c r="C12">
        <f>B12-PIOMAS.monthly.Current.v2.1.csv!$L$48</f>
        <v>5.7662988372093018</v>
      </c>
      <c r="E12" s="11">
        <f t="shared" si="0"/>
        <v>6.1546400000000006</v>
      </c>
      <c r="G12" s="4">
        <f t="shared" si="1"/>
        <v>6.0503014565593878</v>
      </c>
      <c r="H12" s="4">
        <f t="shared" si="2"/>
        <v>-0.28400261935008597</v>
      </c>
      <c r="I12" s="4">
        <f t="shared" si="3"/>
        <v>8.0657487797709829E-2</v>
      </c>
    </row>
    <row r="13" spans="1:22">
      <c r="A13" s="1">
        <v>27728</v>
      </c>
      <c r="B13">
        <f>PIOMAS.monthly.Current.v2.1.csv!$M2</f>
        <v>23.201000000000001</v>
      </c>
      <c r="C13">
        <f>B13-PIOMAS.monthly.Current.v2.1.csv!$M$48</f>
        <v>5.5330395348837165</v>
      </c>
      <c r="E13" s="11">
        <f t="shared" si="0"/>
        <v>6.130040000000001</v>
      </c>
      <c r="G13" s="4">
        <f t="shared" si="1"/>
        <v>6.0459440247476088</v>
      </c>
      <c r="H13" s="4">
        <f t="shared" si="2"/>
        <v>-0.51290448986389237</v>
      </c>
      <c r="I13" s="4">
        <f t="shared" si="3"/>
        <v>0.26307101572253966</v>
      </c>
    </row>
    <row r="14" spans="1:22">
      <c r="A14" s="1">
        <v>27759</v>
      </c>
      <c r="B14">
        <f>PIOMAS.monthly.Current.v2.1.csv!$B3</f>
        <v>26.529900000000001</v>
      </c>
      <c r="C14">
        <f>B14-PIOMAS.monthly.Current.v2.1.csv!$B$48</f>
        <v>5.2208232558139578</v>
      </c>
      <c r="E14" s="11">
        <f t="shared" si="0"/>
        <v>6.1046200000000006</v>
      </c>
      <c r="G14" s="4">
        <f t="shared" si="1"/>
        <v>6.0412498999759316</v>
      </c>
      <c r="H14" s="4">
        <f t="shared" si="2"/>
        <v>-0.82042664416197386</v>
      </c>
      <c r="I14" s="4">
        <f t="shared" si="3"/>
        <v>0.67309987845087804</v>
      </c>
    </row>
    <row r="15" spans="1:22">
      <c r="A15" s="1">
        <v>27790</v>
      </c>
      <c r="B15">
        <f>PIOMAS.monthly.Current.v2.1.csv!$C3</f>
        <v>29.1541</v>
      </c>
      <c r="C15">
        <f>B15-PIOMAS.monthly.Current.v2.1.csv!$C$48</f>
        <v>5.0872837209302375</v>
      </c>
      <c r="E15" s="11">
        <f t="shared" si="0"/>
        <v>6.0792000000000002</v>
      </c>
      <c r="G15" s="4">
        <f t="shared" si="1"/>
        <v>6.0363613410281589</v>
      </c>
      <c r="H15" s="4">
        <f t="shared" si="2"/>
        <v>-0.9490776200979214</v>
      </c>
      <c r="I15" s="4">
        <f t="shared" si="3"/>
        <v>0.90074832897073442</v>
      </c>
    </row>
    <row r="16" spans="1:22">
      <c r="A16" s="1">
        <v>27819</v>
      </c>
      <c r="B16">
        <f>PIOMAS.monthly.Current.v2.1.csv!$D3</f>
        <v>31.1279</v>
      </c>
      <c r="C16">
        <f>B16-PIOMAS.monthly.Current.v2.1.csv!$D$48</f>
        <v>5.0008325581395354</v>
      </c>
      <c r="E16" s="11">
        <f t="shared" si="0"/>
        <v>6.0554200000000016</v>
      </c>
      <c r="G16" s="4">
        <f t="shared" si="1"/>
        <v>6.0316122896494404</v>
      </c>
      <c r="H16" s="4">
        <f t="shared" si="2"/>
        <v>-1.030779731509905</v>
      </c>
      <c r="I16" s="4">
        <f t="shared" si="3"/>
        <v>1.0625068548916319</v>
      </c>
    </row>
    <row r="17" spans="1:9">
      <c r="A17" s="1">
        <v>27850</v>
      </c>
      <c r="B17">
        <f>PIOMAS.monthly.Current.v2.1.csv!$E3</f>
        <v>32.2346</v>
      </c>
      <c r="C17">
        <f>B17-PIOMAS.monthly.Current.v2.1.csv!$E$48</f>
        <v>5.0920372093023154</v>
      </c>
      <c r="E17" s="11">
        <f t="shared" si="0"/>
        <v>6.0300000000000011</v>
      </c>
      <c r="G17" s="4">
        <f t="shared" si="1"/>
        <v>6.0263478589859982</v>
      </c>
      <c r="H17" s="4">
        <f t="shared" si="2"/>
        <v>-0.93431064968368283</v>
      </c>
      <c r="I17" s="4">
        <f t="shared" si="3"/>
        <v>0.87293639011234547</v>
      </c>
    </row>
    <row r="18" spans="1:9">
      <c r="A18" s="1">
        <v>27880</v>
      </c>
      <c r="B18">
        <f>PIOMAS.monthly.Current.v2.1.csv!$F3</f>
        <v>31.807400000000001</v>
      </c>
      <c r="C18">
        <f>B18-PIOMAS.monthly.Current.v2.1.csv!$F$48</f>
        <v>5.4647395348837158</v>
      </c>
      <c r="E18" s="11">
        <f t="shared" si="0"/>
        <v>6.0054000000000016</v>
      </c>
      <c r="G18" s="4">
        <f t="shared" si="1"/>
        <v>6.0210685763073402</v>
      </c>
      <c r="H18" s="4">
        <f t="shared" si="2"/>
        <v>-0.55632904142362438</v>
      </c>
      <c r="I18" s="4">
        <f t="shared" si="3"/>
        <v>0.3095020023313288</v>
      </c>
    </row>
    <row r="19" spans="1:9">
      <c r="A19" s="1">
        <v>27911</v>
      </c>
      <c r="B19">
        <f>PIOMAS.monthly.Current.v2.1.csv!$G3</f>
        <v>29.1523</v>
      </c>
      <c r="C19">
        <f>B19-PIOMAS.monthly.Current.v2.1.csv!$G$48</f>
        <v>6.3265465116279067</v>
      </c>
      <c r="E19" s="11">
        <f t="shared" si="0"/>
        <v>5.9799800000000012</v>
      </c>
      <c r="G19" s="4">
        <f t="shared" si="1"/>
        <v>6.0154226603199872</v>
      </c>
      <c r="H19" s="4">
        <f t="shared" si="2"/>
        <v>0.31112385130791953</v>
      </c>
      <c r="I19" s="4">
        <f t="shared" si="3"/>
        <v>9.6798050852672415E-2</v>
      </c>
    </row>
    <row r="20" spans="1:9">
      <c r="A20" s="1">
        <v>27941</v>
      </c>
      <c r="B20">
        <f>PIOMAS.monthly.Current.v2.1.csv!$H3</f>
        <v>22.8645</v>
      </c>
      <c r="C20">
        <f>B20-PIOMAS.monthly.Current.v2.1.csv!$H$48</f>
        <v>6.506603488372086</v>
      </c>
      <c r="E20" s="11">
        <f t="shared" si="0"/>
        <v>5.9553800000000017</v>
      </c>
      <c r="G20" s="4">
        <f t="shared" si="1"/>
        <v>6.009774532960285</v>
      </c>
      <c r="H20" s="4">
        <f t="shared" si="2"/>
        <v>0.49682895541180105</v>
      </c>
      <c r="I20" s="4">
        <f t="shared" si="3"/>
        <v>0.24683901093558139</v>
      </c>
    </row>
    <row r="21" spans="1:9">
      <c r="A21" s="1">
        <v>27972</v>
      </c>
      <c r="B21">
        <f>PIOMAS.monthly.Current.v2.1.csv!$I3</f>
        <v>17.79</v>
      </c>
      <c r="C21">
        <f>B21-PIOMAS.monthly.Current.v2.1.csv!$I$48</f>
        <v>6.1140602325581419</v>
      </c>
      <c r="E21" s="11">
        <f t="shared" si="0"/>
        <v>5.9299600000000012</v>
      </c>
      <c r="G21" s="4">
        <f t="shared" si="1"/>
        <v>6.0037478352284808</v>
      </c>
      <c r="H21" s="4">
        <f t="shared" si="2"/>
        <v>0.11031239732966114</v>
      </c>
      <c r="I21" s="4">
        <f t="shared" si="3"/>
        <v>1.216882500461703E-2</v>
      </c>
    </row>
    <row r="22" spans="1:9">
      <c r="A22" s="1">
        <v>28003</v>
      </c>
      <c r="B22">
        <f>PIOMAS.monthly.Current.v2.1.csv!$J3</f>
        <v>16.316099999999999</v>
      </c>
      <c r="C22">
        <f>B22-PIOMAS.monthly.Current.v2.1.csv!$J$48</f>
        <v>5.9126225581395353</v>
      </c>
      <c r="E22" s="11">
        <f t="shared" si="0"/>
        <v>5.9045400000000008</v>
      </c>
      <c r="G22" s="4">
        <f t="shared" si="1"/>
        <v>5.9975279103031083</v>
      </c>
      <c r="H22" s="4">
        <f t="shared" si="2"/>
        <v>-8.4905352163572978E-2</v>
      </c>
      <c r="I22" s="4">
        <f t="shared" si="3"/>
        <v>7.2089188260203467E-3</v>
      </c>
    </row>
    <row r="23" spans="1:9">
      <c r="A23" s="1">
        <v>28033</v>
      </c>
      <c r="B23">
        <f>PIOMAS.monthly.Current.v2.1.csv!$K3</f>
        <v>17.3245</v>
      </c>
      <c r="C23">
        <f>B23-PIOMAS.monthly.Current.v2.1.csv!$K$48</f>
        <v>5.7664079069767453</v>
      </c>
      <c r="E23" s="11">
        <f t="shared" si="0"/>
        <v>5.8799400000000013</v>
      </c>
      <c r="G23" s="4">
        <f t="shared" si="1"/>
        <v>5.9913248385980067</v>
      </c>
      <c r="H23" s="4">
        <f t="shared" si="2"/>
        <v>-0.22491693162126136</v>
      </c>
      <c r="I23" s="4">
        <f t="shared" si="3"/>
        <v>5.0587626129923159E-2</v>
      </c>
    </row>
    <row r="24" spans="1:9">
      <c r="A24" s="1">
        <v>28064</v>
      </c>
      <c r="B24">
        <f>PIOMAS.monthly.Current.v2.1.csv!$L3</f>
        <v>19.424299999999999</v>
      </c>
      <c r="C24">
        <f>B24-PIOMAS.monthly.Current.v2.1.csv!$L$48</f>
        <v>5.0670988372093007</v>
      </c>
      <c r="E24" s="11">
        <f t="shared" si="0"/>
        <v>5.8545200000000008</v>
      </c>
      <c r="G24" s="4">
        <f t="shared" si="1"/>
        <v>5.9847252827867274</v>
      </c>
      <c r="H24" s="4">
        <f t="shared" si="2"/>
        <v>-0.91762644557742679</v>
      </c>
      <c r="I24" s="4">
        <f t="shared" si="3"/>
        <v>0.84203829362306215</v>
      </c>
    </row>
    <row r="25" spans="1:9">
      <c r="A25" s="1">
        <v>28094</v>
      </c>
      <c r="B25">
        <f>PIOMAS.monthly.Current.v2.1.csv!$M3</f>
        <v>22.4513</v>
      </c>
      <c r="C25">
        <f>B25-PIOMAS.monthly.Current.v2.1.csv!$M$48</f>
        <v>4.7833395348837158</v>
      </c>
      <c r="E25" s="11">
        <f t="shared" si="0"/>
        <v>5.8299200000000013</v>
      </c>
      <c r="G25" s="4">
        <f t="shared" si="1"/>
        <v>5.9781552185503006</v>
      </c>
      <c r="H25" s="4">
        <f t="shared" si="2"/>
        <v>-1.1948156836665849</v>
      </c>
      <c r="I25" s="4">
        <f t="shared" si="3"/>
        <v>1.4275845179356486</v>
      </c>
    </row>
    <row r="26" spans="1:9">
      <c r="A26" s="1">
        <v>28125</v>
      </c>
      <c r="B26">
        <f>PIOMAS.monthly.Current.v2.1.csv!$B4</f>
        <v>25.317499999999999</v>
      </c>
      <c r="C26">
        <f>B26-PIOMAS.monthly.Current.v2.1.csv!$B$48</f>
        <v>4.0084232558139554</v>
      </c>
      <c r="E26" s="11">
        <f t="shared" si="0"/>
        <v>5.8045000000000009</v>
      </c>
      <c r="G26" s="4">
        <f t="shared" si="1"/>
        <v>5.9711768542727031</v>
      </c>
      <c r="H26" s="4">
        <f t="shared" si="2"/>
        <v>-1.9627535984587476</v>
      </c>
      <c r="I26" s="4">
        <f t="shared" si="3"/>
        <v>3.8524016882627627</v>
      </c>
    </row>
    <row r="27" spans="1:9">
      <c r="A27" s="1">
        <v>28156</v>
      </c>
      <c r="B27">
        <f>PIOMAS.monthly.Current.v2.1.csv!$C4</f>
        <v>27.770299999999999</v>
      </c>
      <c r="C27">
        <f>B27-PIOMAS.monthly.Current.v2.1.csv!$C$48</f>
        <v>3.7034837209302367</v>
      </c>
      <c r="E27" s="11">
        <f t="shared" si="0"/>
        <v>5.7790800000000004</v>
      </c>
      <c r="G27" s="4">
        <f t="shared" si="1"/>
        <v>5.9640063110799479</v>
      </c>
      <c r="H27" s="4">
        <f t="shared" si="2"/>
        <v>-2.2605225901497112</v>
      </c>
      <c r="I27" s="4">
        <f t="shared" si="3"/>
        <v>5.1099623805771595</v>
      </c>
    </row>
    <row r="28" spans="1:9">
      <c r="A28" s="1">
        <v>28184</v>
      </c>
      <c r="B28">
        <f>PIOMAS.monthly.Current.v2.1.csv!$D4</f>
        <v>29.818300000000001</v>
      </c>
      <c r="C28">
        <f>B28-PIOMAS.monthly.Current.v2.1.csv!$D$48</f>
        <v>3.6912325581395358</v>
      </c>
      <c r="E28" s="11">
        <f t="shared" si="0"/>
        <v>5.7561200000000028</v>
      </c>
      <c r="G28" s="4">
        <f t="shared" si="1"/>
        <v>5.9573647013819677</v>
      </c>
      <c r="H28" s="4">
        <f t="shared" si="2"/>
        <v>-2.266132143242432</v>
      </c>
      <c r="I28" s="4">
        <f t="shared" si="3"/>
        <v>5.1353548906365383</v>
      </c>
    </row>
    <row r="29" spans="1:9">
      <c r="A29" s="1">
        <v>28215</v>
      </c>
      <c r="B29">
        <f>PIOMAS.monthly.Current.v2.1.csv!$E4</f>
        <v>30.744299999999999</v>
      </c>
      <c r="C29">
        <f>B29-PIOMAS.monthly.Current.v2.1.csv!$E$48</f>
        <v>3.6017372093023141</v>
      </c>
      <c r="E29" s="11">
        <f t="shared" si="0"/>
        <v>5.7307000000000023</v>
      </c>
      <c r="G29" s="4">
        <f t="shared" si="1"/>
        <v>5.9498290410435253</v>
      </c>
      <c r="H29" s="4">
        <f t="shared" si="2"/>
        <v>-2.3480918317412112</v>
      </c>
      <c r="I29" s="4">
        <f t="shared" si="3"/>
        <v>5.5135352502897961</v>
      </c>
    </row>
    <row r="30" spans="1:9">
      <c r="A30" s="1">
        <v>28245</v>
      </c>
      <c r="B30">
        <f>PIOMAS.monthly.Current.v2.1.csv!$F4</f>
        <v>30.033899999999999</v>
      </c>
      <c r="C30">
        <f>B30-PIOMAS.monthly.Current.v2.1.csv!$F$48</f>
        <v>3.6912395348837137</v>
      </c>
      <c r="E30" s="11">
        <f t="shared" si="0"/>
        <v>5.7061000000000028</v>
      </c>
      <c r="G30" s="4">
        <f t="shared" si="1"/>
        <v>5.9423541382476328</v>
      </c>
      <c r="H30" s="4">
        <f t="shared" si="2"/>
        <v>-2.2511146033639191</v>
      </c>
      <c r="I30" s="4">
        <f t="shared" si="3"/>
        <v>5.0675169574782952</v>
      </c>
    </row>
    <row r="31" spans="1:9">
      <c r="A31" s="1">
        <v>28276</v>
      </c>
      <c r="B31">
        <f>PIOMAS.monthly.Current.v2.1.csv!$G4</f>
        <v>26.817299999999999</v>
      </c>
      <c r="C31">
        <f>B31-PIOMAS.monthly.Current.v2.1.csv!$G$48</f>
        <v>3.9915465116279059</v>
      </c>
      <c r="E31" s="11">
        <f t="shared" si="0"/>
        <v>5.6806800000000024</v>
      </c>
      <c r="G31" s="4">
        <f t="shared" si="1"/>
        <v>5.9344419080963577</v>
      </c>
      <c r="H31" s="4">
        <f t="shared" si="2"/>
        <v>-1.9428953964684519</v>
      </c>
      <c r="I31" s="4">
        <f t="shared" si="3"/>
        <v>3.7748425216183028</v>
      </c>
    </row>
    <row r="32" spans="1:9">
      <c r="A32" s="1">
        <v>28306</v>
      </c>
      <c r="B32">
        <f>PIOMAS.monthly.Current.v2.1.csv!$H4</f>
        <v>20.172699999999999</v>
      </c>
      <c r="C32">
        <f>B32-PIOMAS.monthly.Current.v2.1.csv!$H$48</f>
        <v>3.8148034883720854</v>
      </c>
      <c r="E32" s="11">
        <f t="shared" si="0"/>
        <v>5.6560800000000029</v>
      </c>
      <c r="G32" s="4">
        <f t="shared" si="1"/>
        <v>5.926603054298182</v>
      </c>
      <c r="H32" s="4">
        <f t="shared" ref="H32:H95" si="4">C32-G32</f>
        <v>-2.1117995659260966</v>
      </c>
      <c r="I32" s="4">
        <f t="shared" si="3"/>
        <v>4.4596974066456498</v>
      </c>
    </row>
    <row r="33" spans="1:9">
      <c r="A33" s="1">
        <v>28337</v>
      </c>
      <c r="B33">
        <f>PIOMAS.monthly.Current.v2.1.csv!$I4</f>
        <v>14.6351</v>
      </c>
      <c r="C33">
        <f>B33-PIOMAS.monthly.Current.v2.1.csv!$I$48</f>
        <v>2.9591602325581423</v>
      </c>
      <c r="E33" s="11">
        <f t="shared" si="0"/>
        <v>5.6306600000000024</v>
      </c>
      <c r="G33" s="4">
        <f t="shared" si="1"/>
        <v>5.9183152403357475</v>
      </c>
      <c r="H33" s="4">
        <f t="shared" si="4"/>
        <v>-2.9591550077776052</v>
      </c>
      <c r="I33" s="4">
        <f t="shared" si="3"/>
        <v>8.7565983600552784</v>
      </c>
    </row>
    <row r="34" spans="1:9">
      <c r="A34" s="1">
        <v>28368</v>
      </c>
      <c r="B34">
        <f>PIOMAS.monthly.Current.v2.1.csv!$J4</f>
        <v>12.808199999999999</v>
      </c>
      <c r="C34">
        <f>B34-PIOMAS.monthly.Current.v2.1.csv!$J$48</f>
        <v>2.4047225581395359</v>
      </c>
      <c r="E34" s="11">
        <f t="shared" si="0"/>
        <v>5.605240000000002</v>
      </c>
      <c r="G34" s="4">
        <f t="shared" si="1"/>
        <v>5.9098369487789952</v>
      </c>
      <c r="H34" s="4">
        <f t="shared" si="4"/>
        <v>-3.5051143906394593</v>
      </c>
      <c r="I34" s="4">
        <f t="shared" si="3"/>
        <v>12.285826891467828</v>
      </c>
    </row>
    <row r="35" spans="1:9">
      <c r="A35" s="1">
        <v>28398</v>
      </c>
      <c r="B35">
        <f>PIOMAS.monthly.Current.v2.1.csv!$K4</f>
        <v>13.965</v>
      </c>
      <c r="C35">
        <f>B35-PIOMAS.monthly.Current.v2.1.csv!$K$48</f>
        <v>2.4069079069767447</v>
      </c>
      <c r="E35" s="11">
        <f t="shared" si="0"/>
        <v>5.5806400000000025</v>
      </c>
      <c r="G35" s="4">
        <f t="shared" si="1"/>
        <v>5.9014510474253514</v>
      </c>
      <c r="H35" s="4">
        <f t="shared" si="4"/>
        <v>-3.4945431404486067</v>
      </c>
      <c r="I35" s="4">
        <f t="shared" si="3"/>
        <v>12.211831760456411</v>
      </c>
    </row>
    <row r="36" spans="1:9">
      <c r="A36" s="1">
        <v>28429</v>
      </c>
      <c r="B36">
        <f>PIOMAS.monthly.Current.v2.1.csv!$L4</f>
        <v>16.1448</v>
      </c>
      <c r="C36">
        <f>B36-PIOMAS.monthly.Current.v2.1.csv!$L$48</f>
        <v>1.7875988372093019</v>
      </c>
      <c r="E36" s="11">
        <f t="shared" si="0"/>
        <v>5.555220000000002</v>
      </c>
      <c r="G36" s="4">
        <f t="shared" si="1"/>
        <v>5.892598747627809</v>
      </c>
      <c r="H36" s="4">
        <f t="shared" si="4"/>
        <v>-4.1049999104185071</v>
      </c>
      <c r="I36" s="4">
        <f t="shared" si="3"/>
        <v>16.851024264535951</v>
      </c>
    </row>
    <row r="37" spans="1:9">
      <c r="A37" s="1">
        <v>28459</v>
      </c>
      <c r="B37">
        <f>PIOMAS.monthly.Current.v2.1.csv!$M4</f>
        <v>19.114599999999999</v>
      </c>
      <c r="C37">
        <f>B37-PIOMAS.monthly.Current.v2.1.csv!$M$48</f>
        <v>1.4466395348837153</v>
      </c>
      <c r="E37" s="11">
        <f t="shared" si="0"/>
        <v>5.5306200000000025</v>
      </c>
      <c r="G37" s="4">
        <f t="shared" si="1"/>
        <v>5.8838514309373062</v>
      </c>
      <c r="H37" s="4">
        <f t="shared" si="4"/>
        <v>-4.4372118960535909</v>
      </c>
      <c r="I37" s="4">
        <f t="shared" si="3"/>
        <v>19.688849410479502</v>
      </c>
    </row>
    <row r="38" spans="1:9">
      <c r="A38" s="1">
        <v>28490</v>
      </c>
      <c r="B38">
        <f>PIOMAS.monthly.Current.v2.1.csv!$B5</f>
        <v>22.632899999999999</v>
      </c>
      <c r="C38">
        <f>B38-PIOMAS.monthly.Current.v2.1.csv!$B$48</f>
        <v>1.3238232558139558</v>
      </c>
      <c r="E38" s="11">
        <f t="shared" si="0"/>
        <v>5.5052000000000021</v>
      </c>
      <c r="G38" s="4">
        <f t="shared" si="1"/>
        <v>5.8746262260496964</v>
      </c>
      <c r="H38" s="4">
        <f t="shared" si="4"/>
        <v>-4.5508029702357407</v>
      </c>
      <c r="I38" s="4">
        <f t="shared" si="3"/>
        <v>20.70980767390644</v>
      </c>
    </row>
    <row r="39" spans="1:9">
      <c r="A39" s="1">
        <v>28521</v>
      </c>
      <c r="B39">
        <f>PIOMAS.monthly.Current.v2.1.csv!$C5</f>
        <v>25.4864</v>
      </c>
      <c r="C39">
        <f>B39-PIOMAS.monthly.Current.v2.1.csv!$C$48</f>
        <v>1.4195837209302375</v>
      </c>
      <c r="E39" s="11">
        <f t="shared" si="0"/>
        <v>5.4797800000000016</v>
      </c>
      <c r="G39" s="4">
        <f t="shared" si="1"/>
        <v>5.8652119496737303</v>
      </c>
      <c r="H39" s="4">
        <f t="shared" si="4"/>
        <v>-4.4456282287434927</v>
      </c>
      <c r="I39" s="4">
        <f t="shared" si="3"/>
        <v>19.763610348201006</v>
      </c>
    </row>
    <row r="40" spans="1:9">
      <c r="A40" s="1">
        <v>28549</v>
      </c>
      <c r="B40">
        <f>PIOMAS.monthly.Current.v2.1.csv!$D5</f>
        <v>27.653099999999998</v>
      </c>
      <c r="C40">
        <f>B40-PIOMAS.monthly.Current.v2.1.csv!$D$48</f>
        <v>1.5260325581395335</v>
      </c>
      <c r="E40" s="11">
        <f t="shared" si="0"/>
        <v>5.4568200000000004</v>
      </c>
      <c r="G40" s="4">
        <f t="shared" si="1"/>
        <v>5.8565464732301802</v>
      </c>
      <c r="H40" s="4">
        <f t="shared" si="4"/>
        <v>-4.3305139150906466</v>
      </c>
      <c r="I40" s="4">
        <f t="shared" si="3"/>
        <v>18.75335076879372</v>
      </c>
    </row>
    <row r="41" spans="1:9">
      <c r="A41" s="1">
        <v>28580</v>
      </c>
      <c r="B41">
        <f>PIOMAS.monthly.Current.v2.1.csv!$E5</f>
        <v>28.9682</v>
      </c>
      <c r="C41">
        <f>B41-PIOMAS.monthly.Current.v2.1.csv!$E$48</f>
        <v>1.8256372093023145</v>
      </c>
      <c r="E41" s="11">
        <f t="shared" si="0"/>
        <v>5.4314</v>
      </c>
      <c r="G41" s="4">
        <f t="shared" si="1"/>
        <v>5.8467731932653368</v>
      </c>
      <c r="H41" s="4">
        <f t="shared" si="4"/>
        <v>-4.0211359839630223</v>
      </c>
      <c r="I41" s="4">
        <f t="shared" si="3"/>
        <v>16.169534601522262</v>
      </c>
    </row>
    <row r="42" spans="1:9">
      <c r="A42" s="1">
        <v>28610</v>
      </c>
      <c r="B42">
        <f>PIOMAS.monthly.Current.v2.1.csv!$F5</f>
        <v>28.302</v>
      </c>
      <c r="C42">
        <f>B42-PIOMAS.monthly.Current.v2.1.csv!$F$48</f>
        <v>1.9593395348837142</v>
      </c>
      <c r="E42" s="11">
        <f t="shared" si="0"/>
        <v>5.4068000000000005</v>
      </c>
      <c r="G42" s="4">
        <f t="shared" si="1"/>
        <v>5.8371360094140812</v>
      </c>
      <c r="H42" s="4">
        <f t="shared" si="4"/>
        <v>-3.877796474530367</v>
      </c>
      <c r="I42" s="4">
        <f t="shared" si="3"/>
        <v>15.037305497880144</v>
      </c>
    </row>
    <row r="43" spans="1:9">
      <c r="A43" s="1">
        <v>28641</v>
      </c>
      <c r="B43">
        <f>PIOMAS.monthly.Current.v2.1.csv!$G5</f>
        <v>25.616099999999999</v>
      </c>
      <c r="C43">
        <f>B43-PIOMAS.monthly.Current.v2.1.csv!$G$48</f>
        <v>2.7903465116279058</v>
      </c>
      <c r="E43" s="11">
        <f t="shared" si="0"/>
        <v>5.3813800000000001</v>
      </c>
      <c r="G43" s="4">
        <f t="shared" si="1"/>
        <v>5.8269927546989946</v>
      </c>
      <c r="H43" s="4">
        <f t="shared" si="4"/>
        <v>-3.0366462430710888</v>
      </c>
      <c r="I43" s="4">
        <f t="shared" si="3"/>
        <v>9.2212204055577587</v>
      </c>
    </row>
    <row r="44" spans="1:9">
      <c r="A44" s="1">
        <v>28671</v>
      </c>
      <c r="B44">
        <f>PIOMAS.monthly.Current.v2.1.csv!$H5</f>
        <v>19.6647</v>
      </c>
      <c r="C44">
        <f>B44-PIOMAS.monthly.Current.v2.1.csv!$H$48</f>
        <v>3.3068034883720863</v>
      </c>
      <c r="E44" s="11">
        <f t="shared" si="0"/>
        <v>5.3567800000000005</v>
      </c>
      <c r="G44" s="4">
        <f t="shared" si="1"/>
        <v>5.816998136794151</v>
      </c>
      <c r="H44" s="4">
        <f t="shared" si="4"/>
        <v>-2.5101946484220647</v>
      </c>
      <c r="I44" s="4">
        <f t="shared" si="3"/>
        <v>6.3010771729667736</v>
      </c>
    </row>
    <row r="45" spans="1:9">
      <c r="A45" s="1">
        <v>28702</v>
      </c>
      <c r="B45">
        <f>PIOMAS.monthly.Current.v2.1.csv!$I5</f>
        <v>14.8344</v>
      </c>
      <c r="C45">
        <f>B45-PIOMAS.monthly.Current.v2.1.csv!$I$48</f>
        <v>3.1584602325581432</v>
      </c>
      <c r="E45" s="11">
        <f t="shared" si="0"/>
        <v>5.3313600000000001</v>
      </c>
      <c r="G45" s="4">
        <f t="shared" si="1"/>
        <v>5.8064861713550098</v>
      </c>
      <c r="H45" s="4">
        <f t="shared" si="4"/>
        <v>-2.6480259387968665</v>
      </c>
      <c r="I45" s="4">
        <f t="shared" si="3"/>
        <v>7.0120413725410264</v>
      </c>
    </row>
    <row r="46" spans="1:9">
      <c r="A46" s="1">
        <v>28733</v>
      </c>
      <c r="B46">
        <f>PIOMAS.monthly.Current.v2.1.csv!$J5</f>
        <v>13.5077</v>
      </c>
      <c r="C46">
        <f>B46-PIOMAS.monthly.Current.v2.1.csv!$J$48</f>
        <v>3.1042225581395364</v>
      </c>
      <c r="E46" s="11">
        <f t="shared" si="0"/>
        <v>5.3059399999999997</v>
      </c>
      <c r="G46" s="4">
        <f t="shared" si="1"/>
        <v>5.7957873274762379</v>
      </c>
      <c r="H46" s="4">
        <f t="shared" si="4"/>
        <v>-2.6915647693367015</v>
      </c>
      <c r="I46" s="4">
        <f t="shared" si="3"/>
        <v>7.2445209075345316</v>
      </c>
    </row>
    <row r="47" spans="1:9">
      <c r="A47" s="1">
        <v>28763</v>
      </c>
      <c r="B47">
        <f>PIOMAS.monthly.Current.v2.1.csv!$K5</f>
        <v>14.911300000000001</v>
      </c>
      <c r="C47">
        <f>B47-PIOMAS.monthly.Current.v2.1.csv!$K$48</f>
        <v>3.3532079069767455</v>
      </c>
      <c r="E47" s="11">
        <f t="shared" si="0"/>
        <v>5.2813400000000001</v>
      </c>
      <c r="G47" s="4">
        <f t="shared" si="1"/>
        <v>5.7852559987108023</v>
      </c>
      <c r="H47" s="4">
        <f t="shared" si="4"/>
        <v>-2.4320480917340568</v>
      </c>
      <c r="I47" s="4">
        <f t="shared" si="3"/>
        <v>5.9148579205072673</v>
      </c>
    </row>
    <row r="48" spans="1:9">
      <c r="A48" s="1">
        <v>28794</v>
      </c>
      <c r="B48">
        <f>PIOMAS.monthly.Current.v2.1.csv!$L5</f>
        <v>17.765699999999999</v>
      </c>
      <c r="C48">
        <f>B48-PIOMAS.monthly.Current.v2.1.csv!$L$48</f>
        <v>3.4084988372093008</v>
      </c>
      <c r="E48" s="11">
        <f t="shared" si="0"/>
        <v>5.2559199999999997</v>
      </c>
      <c r="G48" s="4">
        <f t="shared" si="1"/>
        <v>5.7741904373629165</v>
      </c>
      <c r="H48" s="4">
        <f t="shared" si="4"/>
        <v>-2.3656916001536157</v>
      </c>
      <c r="I48" s="4">
        <f t="shared" si="3"/>
        <v>5.5964967470373743</v>
      </c>
    </row>
    <row r="49" spans="1:9">
      <c r="A49" s="1">
        <v>28824</v>
      </c>
      <c r="B49">
        <f>PIOMAS.monthly.Current.v2.1.csv!$M5</f>
        <v>21.066299999999998</v>
      </c>
      <c r="C49">
        <f>B49-PIOMAS.monthly.Current.v2.1.csv!$M$48</f>
        <v>3.3983395348837142</v>
      </c>
      <c r="E49" s="11">
        <f t="shared" si="0"/>
        <v>5.2313200000000002</v>
      </c>
      <c r="G49" s="4">
        <f t="shared" si="1"/>
        <v>5.7633048824156186</v>
      </c>
      <c r="H49" s="4">
        <f t="shared" si="4"/>
        <v>-2.3649653475319043</v>
      </c>
      <c r="I49" s="4">
        <f t="shared" si="3"/>
        <v>5.5930610950267008</v>
      </c>
    </row>
    <row r="50" spans="1:9">
      <c r="A50" s="1">
        <v>28855</v>
      </c>
      <c r="B50">
        <f>PIOMAS.monthly.Current.v2.1.csv!$B6</f>
        <v>24.457100000000001</v>
      </c>
      <c r="C50">
        <f>B50-PIOMAS.monthly.Current.v2.1.csv!$B$48</f>
        <v>3.1480232558139569</v>
      </c>
      <c r="E50" s="11">
        <f t="shared" si="0"/>
        <v>5.2058999999999997</v>
      </c>
      <c r="G50" s="4">
        <f t="shared" si="1"/>
        <v>5.7518739825602756</v>
      </c>
      <c r="H50" s="4">
        <f t="shared" si="4"/>
        <v>-2.6038507267463187</v>
      </c>
      <c r="I50" s="4">
        <f t="shared" si="3"/>
        <v>6.7800386071773318</v>
      </c>
    </row>
    <row r="51" spans="1:9">
      <c r="A51" s="1">
        <v>28886</v>
      </c>
      <c r="B51">
        <f>PIOMAS.monthly.Current.v2.1.csv!$C6</f>
        <v>27.278600000000001</v>
      </c>
      <c r="C51">
        <f>B51-PIOMAS.monthly.Current.v2.1.csv!$C$48</f>
        <v>3.2117837209302387</v>
      </c>
      <c r="E51" s="11">
        <f t="shared" si="0"/>
        <v>5.1804800000000029</v>
      </c>
      <c r="G51" s="4">
        <f t="shared" si="1"/>
        <v>5.7402579619273935</v>
      </c>
      <c r="H51" s="4">
        <f t="shared" si="4"/>
        <v>-2.5284742409971548</v>
      </c>
      <c r="I51" s="4">
        <f t="shared" si="3"/>
        <v>6.3931819873861384</v>
      </c>
    </row>
    <row r="52" spans="1:9">
      <c r="A52" s="1">
        <v>28914</v>
      </c>
      <c r="B52">
        <f>PIOMAS.monthly.Current.v2.1.csv!$D6</f>
        <v>29.385200000000001</v>
      </c>
      <c r="C52">
        <f>B52-PIOMAS.monthly.Current.v2.1.csv!$D$48</f>
        <v>3.2581325581395362</v>
      </c>
      <c r="E52" s="11">
        <f t="shared" si="0"/>
        <v>5.1575200000000017</v>
      </c>
      <c r="G52" s="4">
        <f t="shared" si="1"/>
        <v>5.7296072679171548</v>
      </c>
      <c r="H52" s="4">
        <f t="shared" si="4"/>
        <v>-2.4714747097776186</v>
      </c>
      <c r="I52" s="4">
        <f t="shared" si="3"/>
        <v>6.1081872410703646</v>
      </c>
    </row>
    <row r="53" spans="1:9">
      <c r="A53" s="1">
        <v>28945</v>
      </c>
      <c r="B53">
        <f>PIOMAS.monthly.Current.v2.1.csv!$E6</f>
        <v>30.386399999999998</v>
      </c>
      <c r="C53">
        <f>B53-PIOMAS.monthly.Current.v2.1.csv!$E$48</f>
        <v>3.2438372093023133</v>
      </c>
      <c r="E53" s="11">
        <f t="shared" si="0"/>
        <v>5.1321000000000012</v>
      </c>
      <c r="G53" s="4">
        <f t="shared" si="1"/>
        <v>5.7176399584560196</v>
      </c>
      <c r="H53" s="4">
        <f t="shared" si="4"/>
        <v>-2.4738027491537062</v>
      </c>
      <c r="I53" s="4">
        <f t="shared" si="3"/>
        <v>6.119700041720435</v>
      </c>
    </row>
    <row r="54" spans="1:9">
      <c r="A54" s="1">
        <v>28975</v>
      </c>
      <c r="B54">
        <f>PIOMAS.monthly.Current.v2.1.csv!$F6</f>
        <v>30.170300000000001</v>
      </c>
      <c r="C54">
        <f>B54-PIOMAS.monthly.Current.v2.1.csv!$F$48</f>
        <v>3.8276395348837156</v>
      </c>
      <c r="E54" s="11">
        <f t="shared" si="0"/>
        <v>5.1075000000000017</v>
      </c>
      <c r="G54" s="4">
        <f t="shared" si="1"/>
        <v>5.7058834766727173</v>
      </c>
      <c r="H54" s="4">
        <f t="shared" si="4"/>
        <v>-1.8782439417890018</v>
      </c>
      <c r="I54" s="4">
        <f t="shared" si="3"/>
        <v>3.5278003048670872</v>
      </c>
    </row>
    <row r="55" spans="1:9">
      <c r="A55" s="1">
        <v>29006</v>
      </c>
      <c r="B55">
        <f>PIOMAS.monthly.Current.v2.1.csv!$G6</f>
        <v>27.758199999999999</v>
      </c>
      <c r="C55">
        <f>B55-PIOMAS.monthly.Current.v2.1.csv!$G$48</f>
        <v>4.932446511627905</v>
      </c>
      <c r="E55" s="11">
        <f t="shared" si="0"/>
        <v>5.0820800000000013</v>
      </c>
      <c r="G55" s="4">
        <f t="shared" si="1"/>
        <v>5.6935544376605822</v>
      </c>
      <c r="H55" s="4">
        <f t="shared" si="4"/>
        <v>-0.76110792603267718</v>
      </c>
      <c r="I55" s="4">
        <f t="shared" si="3"/>
        <v>0.57928527506976324</v>
      </c>
    </row>
    <row r="56" spans="1:9">
      <c r="A56" s="1">
        <v>29036</v>
      </c>
      <c r="B56">
        <f>PIOMAS.monthly.Current.v2.1.csv!$H6</f>
        <v>21.854299999999999</v>
      </c>
      <c r="C56">
        <f>B56-PIOMAS.monthly.Current.v2.1.csv!$H$48</f>
        <v>5.4964034883720849</v>
      </c>
      <c r="E56" s="11">
        <f t="shared" si="0"/>
        <v>5.0574800000000018</v>
      </c>
      <c r="G56" s="4">
        <f t="shared" si="1"/>
        <v>5.6814486329758678</v>
      </c>
      <c r="H56" s="4">
        <f t="shared" si="4"/>
        <v>-0.18504514460378285</v>
      </c>
      <c r="I56" s="4">
        <f t="shared" si="3"/>
        <v>3.4241705541434908E-2</v>
      </c>
    </row>
    <row r="57" spans="1:9">
      <c r="A57" s="1">
        <v>29067</v>
      </c>
      <c r="B57">
        <f>PIOMAS.monthly.Current.v2.1.csv!$I6</f>
        <v>16.738099999999999</v>
      </c>
      <c r="C57">
        <f>B57-PIOMAS.monthly.Current.v2.1.csv!$I$48</f>
        <v>5.0621602325581421</v>
      </c>
      <c r="E57" s="11">
        <f t="shared" si="0"/>
        <v>5.0320600000000013</v>
      </c>
      <c r="G57" s="4">
        <f t="shared" si="1"/>
        <v>5.6687594008257101</v>
      </c>
      <c r="H57" s="4">
        <f t="shared" si="4"/>
        <v>-0.60659916826756799</v>
      </c>
      <c r="I57" s="4">
        <f t="shared" si="3"/>
        <v>0.36796255094290525</v>
      </c>
    </row>
    <row r="58" spans="1:9">
      <c r="A58" s="1">
        <v>29098</v>
      </c>
      <c r="B58">
        <f>PIOMAS.monthly.Current.v2.1.csv!$J6</f>
        <v>15.1995</v>
      </c>
      <c r="C58">
        <f>B58-PIOMAS.monthly.Current.v2.1.csv!$J$48</f>
        <v>4.796022558139537</v>
      </c>
      <c r="E58" s="11">
        <f t="shared" si="0"/>
        <v>5.0066400000000009</v>
      </c>
      <c r="G58" s="4">
        <f t="shared" si="1"/>
        <v>5.6558877228933353</v>
      </c>
      <c r="H58" s="4">
        <f t="shared" si="4"/>
        <v>-0.85986516475379826</v>
      </c>
      <c r="I58" s="4">
        <f t="shared" si="3"/>
        <v>0.73936810155707666</v>
      </c>
    </row>
    <row r="59" spans="1:9">
      <c r="A59" s="1">
        <v>29128</v>
      </c>
      <c r="B59">
        <f>PIOMAS.monthly.Current.v2.1.csv!$K6</f>
        <v>16.4269</v>
      </c>
      <c r="C59">
        <f>B59-PIOMAS.monthly.Current.v2.1.csv!$K$48</f>
        <v>4.8688079069767447</v>
      </c>
      <c r="E59" s="11">
        <f t="shared" si="0"/>
        <v>4.9820400000000014</v>
      </c>
      <c r="G59" s="4">
        <f t="shared" si="1"/>
        <v>5.6432579378448136</v>
      </c>
      <c r="H59" s="4">
        <f t="shared" si="4"/>
        <v>-0.77445003086806885</v>
      </c>
      <c r="I59" s="4">
        <f t="shared" si="3"/>
        <v>0.59977285031155281</v>
      </c>
    </row>
    <row r="60" spans="1:9">
      <c r="A60" s="1">
        <v>29159</v>
      </c>
      <c r="B60">
        <f>PIOMAS.monthly.Current.v2.1.csv!$L6</f>
        <v>18.9541</v>
      </c>
      <c r="C60">
        <f>B60-PIOMAS.monthly.Current.v2.1.csv!$L$48</f>
        <v>4.5968988372093023</v>
      </c>
      <c r="E60" s="11">
        <f t="shared" si="0"/>
        <v>4.9566200000000009</v>
      </c>
      <c r="G60" s="4">
        <f t="shared" si="1"/>
        <v>5.6300284688237472</v>
      </c>
      <c r="H60" s="4">
        <f t="shared" si="4"/>
        <v>-1.0331296316144449</v>
      </c>
      <c r="I60" s="4">
        <f t="shared" si="3"/>
        <v>1.0673568357197987</v>
      </c>
    </row>
    <row r="61" spans="1:9">
      <c r="A61" s="1">
        <v>29189</v>
      </c>
      <c r="B61">
        <f>PIOMAS.monthly.Current.v2.1.csv!$M6</f>
        <v>21.962</v>
      </c>
      <c r="C61">
        <f>B61-PIOMAS.monthly.Current.v2.1.csv!$M$48</f>
        <v>4.2940395348837157</v>
      </c>
      <c r="E61" s="11">
        <f t="shared" si="0"/>
        <v>4.9320200000000014</v>
      </c>
      <c r="G61" s="4">
        <f t="shared" si="1"/>
        <v>5.617053226644301</v>
      </c>
      <c r="H61" s="4">
        <f t="shared" si="4"/>
        <v>-1.3230136917605853</v>
      </c>
      <c r="I61" s="4">
        <f t="shared" si="3"/>
        <v>1.750365228585973</v>
      </c>
    </row>
    <row r="62" spans="1:9">
      <c r="A62" s="1">
        <v>29220</v>
      </c>
      <c r="B62">
        <v>24.733000000000001</v>
      </c>
      <c r="C62">
        <f>B62-PIOMAS.monthly.Current.v2.1.csv!$B$48</f>
        <v>3.423923255813957</v>
      </c>
      <c r="E62" s="11">
        <f t="shared" si="0"/>
        <v>4.906600000000001</v>
      </c>
      <c r="G62" s="4">
        <f t="shared" si="1"/>
        <v>5.6034676151567835</v>
      </c>
      <c r="H62" s="4">
        <f t="shared" si="4"/>
        <v>-2.1795443593428265</v>
      </c>
      <c r="I62" s="4">
        <f t="shared" si="3"/>
        <v>4.7504136143431319</v>
      </c>
    </row>
    <row r="63" spans="1:9">
      <c r="A63" s="1">
        <v>29251</v>
      </c>
      <c r="B63">
        <v>27.2087</v>
      </c>
      <c r="C63">
        <f>B63-PIOMAS.monthly.Current.v2.1.csv!$C$48</f>
        <v>3.1418837209302382</v>
      </c>
      <c r="E63" s="11">
        <f t="shared" si="0"/>
        <v>4.8811800000000005</v>
      </c>
      <c r="G63" s="4">
        <f t="shared" si="1"/>
        <v>5.5897016592658622</v>
      </c>
      <c r="H63" s="4">
        <f t="shared" si="4"/>
        <v>-2.447817938335624</v>
      </c>
      <c r="I63" s="4">
        <f t="shared" si="3"/>
        <v>5.9918126592376648</v>
      </c>
    </row>
    <row r="64" spans="1:9">
      <c r="A64" s="1">
        <v>29280</v>
      </c>
      <c r="B64">
        <v>29.1508</v>
      </c>
      <c r="C64">
        <f>B64-PIOMAS.monthly.Current.v2.1.csv!$D$48</f>
        <v>3.0237325581395353</v>
      </c>
      <c r="E64" s="11">
        <f t="shared" si="0"/>
        <v>4.8574000000000019</v>
      </c>
      <c r="G64" s="4">
        <f t="shared" si="1"/>
        <v>5.5766609549029553</v>
      </c>
      <c r="H64" s="4">
        <f t="shared" si="4"/>
        <v>-2.55292839676342</v>
      </c>
      <c r="I64" s="4">
        <f t="shared" si="3"/>
        <v>6.5174433990010456</v>
      </c>
    </row>
    <row r="65" spans="1:9">
      <c r="A65" s="1">
        <v>29311</v>
      </c>
      <c r="B65">
        <v>30.329899999999999</v>
      </c>
      <c r="C65">
        <f>B65-PIOMAS.monthly.Current.v2.1.csv!$E$48</f>
        <v>3.1873372093023136</v>
      </c>
      <c r="E65" s="11">
        <f t="shared" si="0"/>
        <v>4.8319800000000015</v>
      </c>
      <c r="G65" s="4">
        <f t="shared" si="1"/>
        <v>5.5625472090680033</v>
      </c>
      <c r="H65" s="4">
        <f t="shared" si="4"/>
        <v>-2.3752099997656897</v>
      </c>
      <c r="I65" s="4">
        <f t="shared" si="3"/>
        <v>5.6416225429869273</v>
      </c>
    </row>
    <row r="66" spans="1:9">
      <c r="A66" s="1">
        <v>29341</v>
      </c>
      <c r="B66">
        <v>29.816199999999998</v>
      </c>
      <c r="C66">
        <f>B66-PIOMAS.monthly.Current.v2.1.csv!$F$48</f>
        <v>3.473539534883713</v>
      </c>
      <c r="E66" s="11">
        <f t="shared" si="0"/>
        <v>4.807380000000002</v>
      </c>
      <c r="G66" s="4">
        <f t="shared" si="1"/>
        <v>5.5487182827288066</v>
      </c>
      <c r="H66" s="4">
        <f t="shared" si="4"/>
        <v>-2.0751787478450936</v>
      </c>
      <c r="I66" s="4">
        <f t="shared" si="3"/>
        <v>4.306366835507931</v>
      </c>
    </row>
    <row r="67" spans="1:9">
      <c r="A67" s="1">
        <v>29372</v>
      </c>
      <c r="B67">
        <v>27.092600000000001</v>
      </c>
      <c r="C67">
        <f>B67-PIOMAS.monthly.Current.v2.1.csv!$G$48</f>
        <v>4.2668465116279073</v>
      </c>
      <c r="E67" s="11">
        <f t="shared" ref="E67:E130" si="5">$M$2*A67+28.867</f>
        <v>4.7819600000000015</v>
      </c>
      <c r="G67" s="4">
        <f t="shared" ref="G67:G130" si="6">($R$5*COS((A67-$R$2)/$R$4))+$R$6</f>
        <v>5.5342526950912605</v>
      </c>
      <c r="H67" s="4">
        <f t="shared" si="4"/>
        <v>-1.2674061834633532</v>
      </c>
      <c r="I67" s="4">
        <f t="shared" ref="I67:I130" si="7">H67^2</f>
        <v>1.6063184338811429</v>
      </c>
    </row>
    <row r="68" spans="1:9">
      <c r="A68" s="1">
        <v>29402</v>
      </c>
      <c r="B68">
        <v>20.940999999999999</v>
      </c>
      <c r="C68">
        <f>B68-PIOMAS.monthly.Current.v2.1.csv!$H$48</f>
        <v>4.5831034883720854</v>
      </c>
      <c r="E68" s="11">
        <f t="shared" si="5"/>
        <v>4.757360000000002</v>
      </c>
      <c r="G68" s="4">
        <f t="shared" si="6"/>
        <v>5.5200841436225314</v>
      </c>
      <c r="H68" s="4">
        <f t="shared" si="4"/>
        <v>-0.93698065525044605</v>
      </c>
      <c r="I68" s="4">
        <f t="shared" si="7"/>
        <v>0.87793274831355528</v>
      </c>
    </row>
    <row r="69" spans="1:9">
      <c r="A69" s="1">
        <v>29433</v>
      </c>
      <c r="B69">
        <v>16.1478</v>
      </c>
      <c r="C69">
        <f>B69-PIOMAS.monthly.Current.v2.1.csv!$I$48</f>
        <v>4.4718602325581429</v>
      </c>
      <c r="E69" s="11">
        <f t="shared" si="5"/>
        <v>4.7319400000000016</v>
      </c>
      <c r="G69" s="4">
        <f t="shared" si="6"/>
        <v>5.505268516846539</v>
      </c>
      <c r="H69" s="4">
        <f t="shared" si="4"/>
        <v>-1.033408284288396</v>
      </c>
      <c r="I69" s="4">
        <f t="shared" si="7"/>
        <v>1.0679326820358863</v>
      </c>
    </row>
    <row r="70" spans="1:9">
      <c r="A70" s="1">
        <v>29464</v>
      </c>
      <c r="B70">
        <v>14.634600000000001</v>
      </c>
      <c r="C70">
        <f>B70-PIOMAS.monthly.Current.v2.1.csv!$J$48</f>
        <v>4.2311225581395373</v>
      </c>
      <c r="E70" s="11">
        <f t="shared" si="5"/>
        <v>4.7065200000000011</v>
      </c>
      <c r="G70" s="4">
        <f t="shared" si="6"/>
        <v>5.4902757061490108</v>
      </c>
      <c r="H70" s="4">
        <f t="shared" si="4"/>
        <v>-1.2591531480094735</v>
      </c>
      <c r="I70" s="4">
        <f t="shared" si="7"/>
        <v>1.5854666501421673</v>
      </c>
    </row>
    <row r="71" spans="1:9">
      <c r="A71" s="1">
        <v>29494</v>
      </c>
      <c r="B71">
        <v>15.663500000000001</v>
      </c>
      <c r="C71">
        <f>B71-PIOMAS.monthly.Current.v2.1.csv!$K$48</f>
        <v>4.1054079069767457</v>
      </c>
      <c r="E71" s="11">
        <f t="shared" si="5"/>
        <v>4.6819200000000016</v>
      </c>
      <c r="G71" s="4">
        <f t="shared" si="6"/>
        <v>5.4755982862672221</v>
      </c>
      <c r="H71" s="4">
        <f t="shared" si="4"/>
        <v>-1.3701903792904764</v>
      </c>
      <c r="I71" s="4">
        <f t="shared" si="7"/>
        <v>1.8774216755001796</v>
      </c>
    </row>
    <row r="72" spans="1:9">
      <c r="A72" s="1">
        <v>29525</v>
      </c>
      <c r="B72">
        <v>18.096800000000002</v>
      </c>
      <c r="C72">
        <f>B72-PIOMAS.monthly.Current.v2.1.csv!$L$48</f>
        <v>3.7395988372093036</v>
      </c>
      <c r="E72" s="11">
        <f t="shared" si="5"/>
        <v>4.6565000000000012</v>
      </c>
      <c r="G72" s="4">
        <f t="shared" si="6"/>
        <v>5.4602582376357836</v>
      </c>
      <c r="H72" s="4">
        <f t="shared" si="4"/>
        <v>-1.7206594004264799</v>
      </c>
      <c r="I72" s="4">
        <f t="shared" si="7"/>
        <v>2.9606687722760134</v>
      </c>
    </row>
    <row r="73" spans="1:9">
      <c r="A73" s="1">
        <v>29555</v>
      </c>
      <c r="B73">
        <v>21.291899999999998</v>
      </c>
      <c r="C73">
        <f>B73-PIOMAS.monthly.Current.v2.1.csv!$M$48</f>
        <v>3.6239395348837142</v>
      </c>
      <c r="E73" s="11">
        <f t="shared" si="5"/>
        <v>4.6319000000000017</v>
      </c>
      <c r="G73" s="4">
        <f t="shared" si="6"/>
        <v>5.4452457007807666</v>
      </c>
      <c r="H73" s="4">
        <f t="shared" si="4"/>
        <v>-1.8213061658970524</v>
      </c>
      <c r="I73" s="4">
        <f t="shared" si="7"/>
        <v>3.3171561499346214</v>
      </c>
    </row>
    <row r="74" spans="1:9">
      <c r="A74" s="1">
        <v>29586</v>
      </c>
      <c r="B74">
        <v>24.639299999999999</v>
      </c>
      <c r="C74">
        <f>B74-PIOMAS.monthly.Current.v2.1.csv!$B$48</f>
        <v>3.3302232558139551</v>
      </c>
      <c r="E74" s="11">
        <f t="shared" si="5"/>
        <v>4.6064800000000012</v>
      </c>
      <c r="G74" s="4">
        <f t="shared" si="6"/>
        <v>5.4295603258526324</v>
      </c>
      <c r="H74" s="4">
        <f t="shared" si="4"/>
        <v>-2.0993370700386773</v>
      </c>
      <c r="I74" s="4">
        <f t="shared" si="7"/>
        <v>4.4072161336385784</v>
      </c>
    </row>
    <row r="75" spans="1:9">
      <c r="A75" s="1">
        <v>29617</v>
      </c>
      <c r="B75">
        <v>27.263500000000001</v>
      </c>
      <c r="C75">
        <f>B75-PIOMAS.monthly.Current.v2.1.csv!$C$48</f>
        <v>3.1966837209302383</v>
      </c>
      <c r="E75" s="11">
        <f t="shared" si="5"/>
        <v>4.5810600000000008</v>
      </c>
      <c r="G75" s="4">
        <f t="shared" si="6"/>
        <v>5.4137002036278306</v>
      </c>
      <c r="H75" s="4">
        <f t="shared" si="4"/>
        <v>-2.2170164826975922</v>
      </c>
      <c r="I75" s="4">
        <f t="shared" si="7"/>
        <v>4.9151620845528035</v>
      </c>
    </row>
    <row r="76" spans="1:9">
      <c r="A76" s="1">
        <v>29645</v>
      </c>
      <c r="B76">
        <v>29.453099999999999</v>
      </c>
      <c r="C76">
        <f>B76-PIOMAS.monthly.Current.v2.1.csv!$D$48</f>
        <v>3.3260325581395342</v>
      </c>
      <c r="E76" s="11">
        <f t="shared" si="5"/>
        <v>4.5581000000000031</v>
      </c>
      <c r="G76" s="4">
        <f t="shared" si="6"/>
        <v>5.3992251573876242</v>
      </c>
      <c r="H76" s="4">
        <f t="shared" si="4"/>
        <v>-2.07319259924809</v>
      </c>
      <c r="I76" s="4">
        <f t="shared" si="7"/>
        <v>4.2981275535770518</v>
      </c>
    </row>
    <row r="77" spans="1:9">
      <c r="A77" s="1">
        <v>29676</v>
      </c>
      <c r="B77">
        <v>30.8644</v>
      </c>
      <c r="C77">
        <f>B77-PIOMAS.monthly.Current.v2.1.csv!$E$48</f>
        <v>3.7218372093023149</v>
      </c>
      <c r="E77" s="11">
        <f t="shared" si="5"/>
        <v>4.5326800000000027</v>
      </c>
      <c r="G77" s="4">
        <f t="shared" si="6"/>
        <v>5.3830338665044346</v>
      </c>
      <c r="H77" s="4">
        <f t="shared" si="4"/>
        <v>-1.6611966572021197</v>
      </c>
      <c r="I77" s="4">
        <f t="shared" si="7"/>
        <v>2.7595743338994967</v>
      </c>
    </row>
    <row r="78" spans="1:9">
      <c r="A78" s="1">
        <v>29706</v>
      </c>
      <c r="B78">
        <v>30.517199999999999</v>
      </c>
      <c r="C78">
        <f>B78-PIOMAS.monthly.Current.v2.1.csv!$F$48</f>
        <v>4.1745395348837135</v>
      </c>
      <c r="E78" s="11">
        <f t="shared" si="5"/>
        <v>4.5080799999999996</v>
      </c>
      <c r="G78" s="4">
        <f t="shared" si="6"/>
        <v>5.367199912998295</v>
      </c>
      <c r="H78" s="4">
        <f t="shared" si="4"/>
        <v>-1.1926603781145815</v>
      </c>
      <c r="I78" s="4">
        <f t="shared" si="7"/>
        <v>1.4224387775244165</v>
      </c>
    </row>
    <row r="79" spans="1:9">
      <c r="A79" s="1">
        <v>29737</v>
      </c>
      <c r="B79">
        <v>27.488099999999999</v>
      </c>
      <c r="C79">
        <f>B79-PIOMAS.monthly.Current.v2.1.csv!$G$48</f>
        <v>4.6623465116279057</v>
      </c>
      <c r="E79" s="11">
        <f t="shared" si="5"/>
        <v>4.4826600000000028</v>
      </c>
      <c r="G79" s="4">
        <f t="shared" si="6"/>
        <v>5.3506682124980305</v>
      </c>
      <c r="H79" s="4">
        <f t="shared" si="4"/>
        <v>-0.68832170087012479</v>
      </c>
      <c r="I79" s="4">
        <f t="shared" si="7"/>
        <v>0.47378676388874152</v>
      </c>
    </row>
    <row r="80" spans="1:9">
      <c r="A80" s="1">
        <v>29767</v>
      </c>
      <c r="B80">
        <v>20.767800000000001</v>
      </c>
      <c r="C80">
        <f>B80-PIOMAS.monthly.Current.v2.1.csv!$H$48</f>
        <v>4.4099034883720876</v>
      </c>
      <c r="E80" s="11">
        <f t="shared" si="5"/>
        <v>4.4580599999999997</v>
      </c>
      <c r="G80" s="4">
        <f t="shared" si="6"/>
        <v>5.3345058220269559</v>
      </c>
      <c r="H80" s="4">
        <f t="shared" si="4"/>
        <v>-0.92460233365486832</v>
      </c>
      <c r="I80" s="4">
        <f t="shared" si="7"/>
        <v>0.85488947540002846</v>
      </c>
    </row>
    <row r="81" spans="1:9">
      <c r="A81" s="1">
        <v>29798</v>
      </c>
      <c r="B81">
        <v>16.011900000000001</v>
      </c>
      <c r="C81">
        <f>B81-PIOMAS.monthly.Current.v2.1.csv!$I$48</f>
        <v>4.3359602325581434</v>
      </c>
      <c r="E81" s="11">
        <f t="shared" si="5"/>
        <v>4.4326400000000028</v>
      </c>
      <c r="G81" s="4">
        <f t="shared" si="6"/>
        <v>5.3176357720474074</v>
      </c>
      <c r="H81" s="4">
        <f t="shared" si="4"/>
        <v>-0.981675539489264</v>
      </c>
      <c r="I81" s="4">
        <f t="shared" si="7"/>
        <v>0.96368686483153754</v>
      </c>
    </row>
    <row r="82" spans="1:9">
      <c r="A82" s="1">
        <v>29829</v>
      </c>
      <c r="B82">
        <v>14.582599999999999</v>
      </c>
      <c r="C82">
        <f>B82-PIOMAS.monthly.Current.v2.1.csv!$J$48</f>
        <v>4.1791225581395359</v>
      </c>
      <c r="E82" s="11">
        <f t="shared" si="5"/>
        <v>4.4072200000000024</v>
      </c>
      <c r="G82" s="4">
        <f t="shared" si="6"/>
        <v>5.3005945769990017</v>
      </c>
      <c r="H82" s="4">
        <f t="shared" si="4"/>
        <v>-1.1214720188594658</v>
      </c>
      <c r="I82" s="4">
        <f t="shared" si="7"/>
        <v>1.257699489084726</v>
      </c>
    </row>
    <row r="83" spans="1:9">
      <c r="A83" s="1">
        <v>29859</v>
      </c>
      <c r="B83">
        <v>15.8377</v>
      </c>
      <c r="C83">
        <f>B83-PIOMAS.monthly.Current.v2.1.csv!$K$48</f>
        <v>4.2796079069767448</v>
      </c>
      <c r="E83" s="11">
        <f t="shared" si="5"/>
        <v>4.3826200000000028</v>
      </c>
      <c r="G83" s="4">
        <f t="shared" si="6"/>
        <v>5.2839406615699227</v>
      </c>
      <c r="H83" s="4">
        <f t="shared" si="4"/>
        <v>-1.0043327545931779</v>
      </c>
      <c r="I83" s="4">
        <f t="shared" si="7"/>
        <v>1.0086842819487205</v>
      </c>
    </row>
    <row r="84" spans="1:9">
      <c r="A84" s="1">
        <v>29890</v>
      </c>
      <c r="B84">
        <v>18.288499999999999</v>
      </c>
      <c r="C84">
        <f>B84-PIOMAS.monthly.Current.v2.1.csv!$L$48</f>
        <v>3.931298837209301</v>
      </c>
      <c r="E84" s="11">
        <f t="shared" si="5"/>
        <v>4.3572000000000024</v>
      </c>
      <c r="G84" s="4">
        <f t="shared" si="6"/>
        <v>5.2665643038021406</v>
      </c>
      <c r="H84" s="4">
        <f t="shared" si="4"/>
        <v>-1.3352654665928396</v>
      </c>
      <c r="I84" s="4">
        <f t="shared" si="7"/>
        <v>1.7829338662753937</v>
      </c>
    </row>
    <row r="85" spans="1:9">
      <c r="A85" s="1">
        <v>29920</v>
      </c>
      <c r="B85">
        <v>21.2849</v>
      </c>
      <c r="C85">
        <f>B85-PIOMAS.monthly.Current.v2.1.csv!$M$48</f>
        <v>3.6169395348837163</v>
      </c>
      <c r="E85" s="11">
        <f t="shared" si="5"/>
        <v>4.3326000000000029</v>
      </c>
      <c r="G85" s="4">
        <f t="shared" si="6"/>
        <v>5.2495870800631614</v>
      </c>
      <c r="H85" s="4">
        <f t="shared" si="4"/>
        <v>-1.6326475451794451</v>
      </c>
      <c r="I85" s="4">
        <f t="shared" si="7"/>
        <v>2.6655380067804684</v>
      </c>
    </row>
    <row r="86" spans="1:9">
      <c r="A86" s="1">
        <v>29951</v>
      </c>
      <c r="B86">
        <v>24.6783</v>
      </c>
      <c r="C86">
        <f>B86-PIOMAS.monthly.Current.v2.1.csv!$B$48</f>
        <v>3.3692232558139565</v>
      </c>
      <c r="E86" s="11">
        <f t="shared" si="5"/>
        <v>4.3071800000000025</v>
      </c>
      <c r="G86" s="4">
        <f t="shared" si="6"/>
        <v>5.2318777249727999</v>
      </c>
      <c r="H86" s="4">
        <f t="shared" si="4"/>
        <v>-1.8626544691588434</v>
      </c>
      <c r="I86" s="4">
        <f t="shared" si="7"/>
        <v>3.4694816714774124</v>
      </c>
    </row>
    <row r="87" spans="1:9">
      <c r="A87" s="1">
        <v>29982</v>
      </c>
      <c r="B87">
        <v>27.5181</v>
      </c>
      <c r="C87">
        <f>B87-PIOMAS.monthly.Current.v2.1.csv!$C$48</f>
        <v>3.4512837209302383</v>
      </c>
      <c r="E87" s="11">
        <f t="shared" si="5"/>
        <v>4.281760000000002</v>
      </c>
      <c r="G87" s="4">
        <f t="shared" si="6"/>
        <v>5.2139999848873257</v>
      </c>
      <c r="H87" s="4">
        <f t="shared" si="4"/>
        <v>-1.7627162639570875</v>
      </c>
      <c r="I87" s="4">
        <f t="shared" si="7"/>
        <v>3.1071686272188326</v>
      </c>
    </row>
    <row r="88" spans="1:9">
      <c r="A88" s="1">
        <v>30010</v>
      </c>
      <c r="B88">
        <v>29.770399999999999</v>
      </c>
      <c r="C88">
        <f>B88-PIOMAS.monthly.Current.v2.1.csv!$D$48</f>
        <v>3.6433325581395337</v>
      </c>
      <c r="E88" s="11">
        <f t="shared" si="5"/>
        <v>4.2588000000000008</v>
      </c>
      <c r="G88" s="4">
        <f t="shared" si="6"/>
        <v>5.1977080966791895</v>
      </c>
      <c r="H88" s="4">
        <f t="shared" si="4"/>
        <v>-1.5543755385396558</v>
      </c>
      <c r="I88" s="4">
        <f t="shared" si="7"/>
        <v>2.4160833148104452</v>
      </c>
    </row>
    <row r="89" spans="1:9">
      <c r="A89" s="1">
        <v>30041</v>
      </c>
      <c r="B89">
        <v>30.934200000000001</v>
      </c>
      <c r="C89">
        <f>B89-PIOMAS.monthly.Current.v2.1.csv!$E$48</f>
        <v>3.7916372093023156</v>
      </c>
      <c r="E89" s="11">
        <f t="shared" si="5"/>
        <v>4.2333800000000004</v>
      </c>
      <c r="G89" s="4">
        <f t="shared" si="6"/>
        <v>5.179511476061224</v>
      </c>
      <c r="H89" s="4">
        <f t="shared" si="4"/>
        <v>-1.3878742667589083</v>
      </c>
      <c r="I89" s="4">
        <f t="shared" si="7"/>
        <v>1.9261949803315774</v>
      </c>
    </row>
    <row r="90" spans="1:9">
      <c r="A90" s="1">
        <v>30071</v>
      </c>
      <c r="B90">
        <v>30.456499999999998</v>
      </c>
      <c r="C90">
        <f>B90-PIOMAS.monthly.Current.v2.1.csv!$F$48</f>
        <v>4.1138395348837129</v>
      </c>
      <c r="E90" s="11">
        <f t="shared" si="5"/>
        <v>4.2087800000000009</v>
      </c>
      <c r="G90" s="4">
        <f t="shared" si="6"/>
        <v>5.1617431169293191</v>
      </c>
      <c r="H90" s="4">
        <f t="shared" si="4"/>
        <v>-1.0479035820456062</v>
      </c>
      <c r="I90" s="4">
        <f t="shared" si="7"/>
        <v>1.0981019172640125</v>
      </c>
    </row>
    <row r="91" spans="1:9">
      <c r="A91" s="1">
        <v>30102</v>
      </c>
      <c r="B91">
        <v>27.860800000000001</v>
      </c>
      <c r="C91">
        <f>B91-PIOMAS.monthly.Current.v2.1.csv!$G$48</f>
        <v>5.0350465116279075</v>
      </c>
      <c r="E91" s="11">
        <f t="shared" si="5"/>
        <v>4.1833600000000004</v>
      </c>
      <c r="G91" s="4">
        <f t="shared" si="6"/>
        <v>5.1432190371520194</v>
      </c>
      <c r="H91" s="4">
        <f t="shared" si="4"/>
        <v>-0.10817252552411194</v>
      </c>
      <c r="I91" s="4">
        <f t="shared" si="7"/>
        <v>1.170129527826465E-2</v>
      </c>
    </row>
    <row r="92" spans="1:9">
      <c r="A92" s="1">
        <v>30132</v>
      </c>
      <c r="B92">
        <v>21.953099999999999</v>
      </c>
      <c r="C92">
        <f>B92-PIOMAS.monthly.Current.v2.1.csv!$H$48</f>
        <v>5.5952034883720856</v>
      </c>
      <c r="E92" s="11">
        <f t="shared" si="5"/>
        <v>4.1587600000000009</v>
      </c>
      <c r="G92" s="4">
        <f t="shared" si="6"/>
        <v>5.1251348940923753</v>
      </c>
      <c r="H92" s="4">
        <f t="shared" si="4"/>
        <v>0.47006859427971026</v>
      </c>
      <c r="I92" s="4">
        <f t="shared" si="7"/>
        <v>0.22096448332810287</v>
      </c>
    </row>
    <row r="93" spans="1:9">
      <c r="A93" s="1">
        <v>30163</v>
      </c>
      <c r="B93">
        <v>17.292899999999999</v>
      </c>
      <c r="C93">
        <f>B93-PIOMAS.monthly.Current.v2.1.csv!$I$48</f>
        <v>5.6169602325581423</v>
      </c>
      <c r="E93" s="11">
        <f t="shared" si="5"/>
        <v>4.1333400000000005</v>
      </c>
      <c r="G93" s="4">
        <f t="shared" si="6"/>
        <v>5.1062856635786895</v>
      </c>
      <c r="H93" s="4">
        <f t="shared" si="4"/>
        <v>0.51067456897945274</v>
      </c>
      <c r="I93" s="4">
        <f t="shared" si="7"/>
        <v>0.26078851540234982</v>
      </c>
    </row>
    <row r="94" spans="1:9">
      <c r="A94" s="1">
        <v>30194</v>
      </c>
      <c r="B94">
        <v>16.075900000000001</v>
      </c>
      <c r="C94">
        <f>B94-PIOMAS.monthly.Current.v2.1.csv!$J$48</f>
        <v>5.6724225581395373</v>
      </c>
      <c r="E94" s="11">
        <f t="shared" si="5"/>
        <v>4.10792</v>
      </c>
      <c r="G94" s="4">
        <f t="shared" si="6"/>
        <v>5.0872720901786259</v>
      </c>
      <c r="H94" s="4">
        <f t="shared" si="4"/>
        <v>0.58515046796091141</v>
      </c>
      <c r="I94" s="4">
        <f t="shared" si="7"/>
        <v>0.34240107015487359</v>
      </c>
    </row>
    <row r="95" spans="1:9">
      <c r="A95" s="1">
        <v>30224</v>
      </c>
      <c r="B95">
        <v>17.378399999999999</v>
      </c>
      <c r="C95">
        <f>B95-PIOMAS.monthly.Current.v2.1.csv!$K$48</f>
        <v>5.8203079069767441</v>
      </c>
      <c r="E95" s="11">
        <f t="shared" si="5"/>
        <v>4.0833200000000005</v>
      </c>
      <c r="G95" s="4">
        <f t="shared" si="6"/>
        <v>5.0687159578827972</v>
      </c>
      <c r="H95" s="4">
        <f t="shared" si="4"/>
        <v>0.75159194909394689</v>
      </c>
      <c r="I95" s="4">
        <f t="shared" si="7"/>
        <v>0.5648904579428381</v>
      </c>
    </row>
    <row r="96" spans="1:9">
      <c r="A96" s="1">
        <v>30255</v>
      </c>
      <c r="B96">
        <v>19.8567</v>
      </c>
      <c r="C96">
        <f>B96-PIOMAS.monthly.Current.v2.1.csv!$L$48</f>
        <v>5.4994988372093019</v>
      </c>
      <c r="E96" s="11">
        <f t="shared" si="5"/>
        <v>4.0579000000000001</v>
      </c>
      <c r="G96" s="4">
        <f t="shared" si="6"/>
        <v>5.0493807918482494</v>
      </c>
      <c r="H96" s="4">
        <f t="shared" ref="H96:H159" si="8">C96-G96</f>
        <v>0.45011804536105249</v>
      </c>
      <c r="I96" s="4">
        <f t="shared" si="7"/>
        <v>0.20260625475965449</v>
      </c>
    </row>
    <row r="97" spans="1:9">
      <c r="A97" s="1">
        <v>30285</v>
      </c>
      <c r="B97">
        <v>22.738</v>
      </c>
      <c r="C97">
        <f>B97-PIOMAS.monthly.Current.v2.1.csv!$M$48</f>
        <v>5.0700395348837155</v>
      </c>
      <c r="E97" s="11">
        <f t="shared" si="5"/>
        <v>4.0333000000000006</v>
      </c>
      <c r="G97" s="4">
        <f t="shared" si="6"/>
        <v>5.0305146019039686</v>
      </c>
      <c r="H97" s="4">
        <f t="shared" si="8"/>
        <v>3.9524932979746907E-2</v>
      </c>
      <c r="I97" s="4">
        <f t="shared" si="7"/>
        <v>1.5622203270534848E-3</v>
      </c>
    </row>
    <row r="98" spans="1:9">
      <c r="A98" s="1">
        <v>30316</v>
      </c>
      <c r="B98">
        <v>26.024999999999999</v>
      </c>
      <c r="C98">
        <f>B98-PIOMAS.monthly.Current.v2.1.csv!$B$48</f>
        <v>4.715923255813955</v>
      </c>
      <c r="E98" s="11">
        <f t="shared" si="5"/>
        <v>4.0078800000000001</v>
      </c>
      <c r="G98" s="4">
        <f t="shared" si="6"/>
        <v>5.0108602527333588</v>
      </c>
      <c r="H98" s="4">
        <f t="shared" si="8"/>
        <v>-0.29493699691940378</v>
      </c>
      <c r="I98" s="4">
        <f t="shared" si="7"/>
        <v>8.6987832151836392E-2</v>
      </c>
    </row>
    <row r="99" spans="1:9">
      <c r="A99" s="1">
        <v>30347</v>
      </c>
      <c r="B99">
        <v>28.839600000000001</v>
      </c>
      <c r="C99">
        <f>B99-PIOMAS.monthly.Current.v2.1.csv!$C$48</f>
        <v>4.7727837209302386</v>
      </c>
      <c r="E99" s="11">
        <f t="shared" si="5"/>
        <v>3.9824599999999997</v>
      </c>
      <c r="G99" s="4">
        <f t="shared" si="6"/>
        <v>4.991044631888693</v>
      </c>
      <c r="H99" s="4">
        <f t="shared" si="8"/>
        <v>-0.21826091095845435</v>
      </c>
      <c r="I99" s="4">
        <f t="shared" si="7"/>
        <v>4.7637825252414334E-2</v>
      </c>
    </row>
    <row r="100" spans="1:9">
      <c r="A100" s="1">
        <v>30375</v>
      </c>
      <c r="B100">
        <v>30.6631</v>
      </c>
      <c r="C100">
        <f>B100-PIOMAS.monthly.Current.v2.1.csv!$D$48</f>
        <v>4.5360325581395351</v>
      </c>
      <c r="E100" s="11">
        <f t="shared" si="5"/>
        <v>3.959500000000002</v>
      </c>
      <c r="G100" s="4">
        <f t="shared" si="6"/>
        <v>4.9730085657035552</v>
      </c>
      <c r="H100" s="4">
        <f t="shared" si="8"/>
        <v>-0.43697600756402011</v>
      </c>
      <c r="I100" s="4">
        <f t="shared" si="7"/>
        <v>0.19094803118659057</v>
      </c>
    </row>
    <row r="101" spans="1:9">
      <c r="A101" s="1">
        <v>30406</v>
      </c>
      <c r="B101">
        <v>31.789899999999999</v>
      </c>
      <c r="C101">
        <f>B101-PIOMAS.monthly.Current.v2.1.csv!$E$48</f>
        <v>4.6473372093023144</v>
      </c>
      <c r="E101" s="11">
        <f t="shared" si="5"/>
        <v>3.9340800000000016</v>
      </c>
      <c r="G101" s="4">
        <f t="shared" si="6"/>
        <v>4.9528877747019342</v>
      </c>
      <c r="H101" s="4">
        <f t="shared" si="8"/>
        <v>-0.30555056539961978</v>
      </c>
      <c r="I101" s="4">
        <f t="shared" si="7"/>
        <v>9.3361148016027323E-2</v>
      </c>
    </row>
    <row r="102" spans="1:9">
      <c r="A102" s="1">
        <v>30436</v>
      </c>
      <c r="B102">
        <v>31.502500000000001</v>
      </c>
      <c r="C102">
        <f>B102-PIOMAS.monthly.Current.v2.1.csv!$F$48</f>
        <v>5.1598395348837158</v>
      </c>
      <c r="E102" s="11">
        <f t="shared" si="5"/>
        <v>3.9094800000000021</v>
      </c>
      <c r="G102" s="4">
        <f t="shared" si="6"/>
        <v>4.933264259192125</v>
      </c>
      <c r="H102" s="4">
        <f t="shared" si="8"/>
        <v>0.22657527569159086</v>
      </c>
      <c r="I102" s="4">
        <f t="shared" si="7"/>
        <v>5.1336355554720402E-2</v>
      </c>
    </row>
    <row r="103" spans="1:9">
      <c r="A103" s="1">
        <v>30467</v>
      </c>
      <c r="B103">
        <v>28.814299999999999</v>
      </c>
      <c r="C103">
        <f>B103-PIOMAS.monthly.Current.v2.1.csv!$G$48</f>
        <v>5.9885465116279057</v>
      </c>
      <c r="E103" s="11">
        <f t="shared" si="5"/>
        <v>3.8840600000000016</v>
      </c>
      <c r="G103" s="4">
        <f t="shared" si="6"/>
        <v>4.9128304200003692</v>
      </c>
      <c r="H103" s="4">
        <f t="shared" si="8"/>
        <v>1.0757160916275366</v>
      </c>
      <c r="I103" s="4">
        <f t="shared" si="7"/>
        <v>1.1571651097864226</v>
      </c>
    </row>
    <row r="104" spans="1:9">
      <c r="A104" s="1">
        <v>30497</v>
      </c>
      <c r="B104">
        <v>22.2745</v>
      </c>
      <c r="C104">
        <f>B104-PIOMAS.monthly.Current.v2.1.csv!$H$48</f>
        <v>5.9166034883720862</v>
      </c>
      <c r="E104" s="11">
        <f t="shared" si="5"/>
        <v>3.8594600000000021</v>
      </c>
      <c r="G104" s="4">
        <f t="shared" si="6"/>
        <v>4.8929051820383869</v>
      </c>
      <c r="H104" s="4">
        <f t="shared" si="8"/>
        <v>1.0236983063336993</v>
      </c>
      <c r="I104" s="4">
        <f t="shared" si="7"/>
        <v>1.0479582223904844</v>
      </c>
    </row>
    <row r="105" spans="1:9">
      <c r="A105" s="1">
        <v>30528</v>
      </c>
      <c r="B105">
        <v>16.708300000000001</v>
      </c>
      <c r="C105">
        <f>B105-PIOMAS.monthly.Current.v2.1.csv!$I$48</f>
        <v>5.032360232558144</v>
      </c>
      <c r="E105" s="11">
        <f t="shared" si="5"/>
        <v>3.8340400000000017</v>
      </c>
      <c r="G105" s="4">
        <f t="shared" si="6"/>
        <v>4.8721608410687249</v>
      </c>
      <c r="H105" s="4">
        <f t="shared" si="8"/>
        <v>0.16019939148941909</v>
      </c>
      <c r="I105" s="4">
        <f t="shared" si="7"/>
        <v>2.5663845033580161E-2</v>
      </c>
    </row>
    <row r="106" spans="1:9">
      <c r="A106" s="1">
        <v>30559</v>
      </c>
      <c r="B106">
        <v>15.3531</v>
      </c>
      <c r="C106">
        <f>B106-PIOMAS.monthly.Current.v2.1.csv!$J$48</f>
        <v>4.9496225581395361</v>
      </c>
      <c r="E106" s="11">
        <f t="shared" si="5"/>
        <v>3.8086200000000012</v>
      </c>
      <c r="G106" s="4">
        <f t="shared" si="6"/>
        <v>4.8512596923863205</v>
      </c>
      <c r="H106" s="4">
        <f t="shared" si="8"/>
        <v>9.8362865753215623E-2</v>
      </c>
      <c r="I106" s="4">
        <f t="shared" si="7"/>
        <v>9.6752533591851191E-3</v>
      </c>
    </row>
    <row r="107" spans="1:9">
      <c r="A107" s="1">
        <v>30589</v>
      </c>
      <c r="B107">
        <v>16.703399999999998</v>
      </c>
      <c r="C107">
        <f>B107-PIOMAS.monthly.Current.v2.1.csv!$K$48</f>
        <v>5.1453079069767433</v>
      </c>
      <c r="E107" s="11">
        <f t="shared" si="5"/>
        <v>3.7840200000000017</v>
      </c>
      <c r="G107" s="4">
        <f t="shared" si="6"/>
        <v>4.8308841060448211</v>
      </c>
      <c r="H107" s="4">
        <f t="shared" si="8"/>
        <v>0.31442380093192224</v>
      </c>
      <c r="I107" s="4">
        <f t="shared" si="7"/>
        <v>9.8862326592477068E-2</v>
      </c>
    </row>
    <row r="108" spans="1:9">
      <c r="A108" s="1">
        <v>30620</v>
      </c>
      <c r="B108">
        <v>19.2547</v>
      </c>
      <c r="C108">
        <f>B108-PIOMAS.monthly.Current.v2.1.csv!$L$48</f>
        <v>4.8974988372093016</v>
      </c>
      <c r="E108" s="11">
        <f t="shared" si="5"/>
        <v>3.7586000000000013</v>
      </c>
      <c r="G108" s="4">
        <f t="shared" si="6"/>
        <v>4.8096763691588018</v>
      </c>
      <c r="H108" s="4">
        <f t="shared" si="8"/>
        <v>8.7822468050499758E-2</v>
      </c>
      <c r="I108" s="4">
        <f t="shared" si="7"/>
        <v>7.7127858944810506E-3</v>
      </c>
    </row>
    <row r="109" spans="1:9">
      <c r="A109" s="1">
        <v>30650</v>
      </c>
      <c r="B109">
        <v>22.2986</v>
      </c>
      <c r="C109">
        <f>B109-PIOMAS.monthly.Current.v2.1.csv!$M$48</f>
        <v>4.6306395348837164</v>
      </c>
      <c r="E109" s="11">
        <f t="shared" si="5"/>
        <v>3.7340000000000018</v>
      </c>
      <c r="G109" s="4">
        <f t="shared" si="6"/>
        <v>4.7890053587286969</v>
      </c>
      <c r="H109" s="4">
        <f t="shared" si="8"/>
        <v>-0.15836582384498055</v>
      </c>
      <c r="I109" s="4">
        <f t="shared" si="7"/>
        <v>2.507973416209941E-2</v>
      </c>
    </row>
    <row r="110" spans="1:9">
      <c r="A110" s="1">
        <v>30681</v>
      </c>
      <c r="B110">
        <v>25.471</v>
      </c>
      <c r="C110">
        <f>B110-PIOMAS.monthly.Current.v2.1.csv!$B$48</f>
        <v>4.1619232558139565</v>
      </c>
      <c r="E110" s="11">
        <f t="shared" si="5"/>
        <v>3.7085800000000013</v>
      </c>
      <c r="G110" s="4">
        <f t="shared" si="6"/>
        <v>4.7674936764924247</v>
      </c>
      <c r="H110" s="4">
        <f t="shared" si="8"/>
        <v>-0.60557042067846822</v>
      </c>
      <c r="I110" s="4">
        <f t="shared" si="7"/>
        <v>0.36671553440069699</v>
      </c>
    </row>
    <row r="111" spans="1:9">
      <c r="A111" s="1">
        <v>30712</v>
      </c>
      <c r="B111">
        <v>28.131799999999998</v>
      </c>
      <c r="C111">
        <f>B111-PIOMAS.monthly.Current.v2.1.csv!$C$48</f>
        <v>4.0649837209302362</v>
      </c>
      <c r="E111" s="11">
        <f t="shared" si="5"/>
        <v>3.6831600000000009</v>
      </c>
      <c r="G111" s="4">
        <f t="shared" si="6"/>
        <v>4.7458285551962938</v>
      </c>
      <c r="H111" s="4">
        <f t="shared" si="8"/>
        <v>-0.68084483426605757</v>
      </c>
      <c r="I111" s="4">
        <f t="shared" si="7"/>
        <v>0.4635496883467754</v>
      </c>
    </row>
    <row r="112" spans="1:9">
      <c r="A112" s="1">
        <v>30741</v>
      </c>
      <c r="B112">
        <v>30.283100000000001</v>
      </c>
      <c r="C112">
        <f>B112-PIOMAS.monthly.Current.v2.1.csv!$D$48</f>
        <v>4.1560325581395361</v>
      </c>
      <c r="E112" s="11">
        <f t="shared" si="5"/>
        <v>3.6593800000000023</v>
      </c>
      <c r="G112" s="4">
        <f t="shared" si="6"/>
        <v>4.7254228918169705</v>
      </c>
      <c r="H112" s="4">
        <f t="shared" si="8"/>
        <v>-0.56939033367743441</v>
      </c>
      <c r="I112" s="4">
        <f t="shared" si="7"/>
        <v>0.3242053520853001</v>
      </c>
    </row>
    <row r="113" spans="1:9">
      <c r="A113" s="1">
        <v>30772</v>
      </c>
      <c r="B113">
        <v>31.1998</v>
      </c>
      <c r="C113">
        <f>B113-PIOMAS.monthly.Current.v2.1.csv!$E$48</f>
        <v>4.0572372093023148</v>
      </c>
      <c r="E113" s="11">
        <f t="shared" si="5"/>
        <v>3.6339600000000019</v>
      </c>
      <c r="G113" s="4">
        <f t="shared" si="6"/>
        <v>4.7034627768756856</v>
      </c>
      <c r="H113" s="4">
        <f t="shared" si="8"/>
        <v>-0.6462255675733708</v>
      </c>
      <c r="I113" s="4">
        <f t="shared" si="7"/>
        <v>0.41760748418552524</v>
      </c>
    </row>
    <row r="114" spans="1:9">
      <c r="A114" s="1">
        <v>30802</v>
      </c>
      <c r="B114">
        <v>30.212800000000001</v>
      </c>
      <c r="C114">
        <f>B114-PIOMAS.monthly.Current.v2.1.csv!$F$48</f>
        <v>3.870139534883716</v>
      </c>
      <c r="E114" s="11">
        <f t="shared" si="5"/>
        <v>3.6093600000000023</v>
      </c>
      <c r="G114" s="4">
        <f t="shared" si="6"/>
        <v>4.6820669131978381</v>
      </c>
      <c r="H114" s="4">
        <f t="shared" si="8"/>
        <v>-0.81192737831412209</v>
      </c>
      <c r="I114" s="4">
        <f t="shared" si="7"/>
        <v>0.65922606765604352</v>
      </c>
    </row>
    <row r="115" spans="1:9">
      <c r="A115" s="1">
        <v>30833</v>
      </c>
      <c r="B115">
        <v>27.229900000000001</v>
      </c>
      <c r="C115">
        <f>B115-PIOMAS.monthly.Current.v2.1.csv!$G$48</f>
        <v>4.404146511627907</v>
      </c>
      <c r="E115" s="11">
        <f t="shared" si="5"/>
        <v>3.5839400000000019</v>
      </c>
      <c r="G115" s="4">
        <f t="shared" si="6"/>
        <v>4.6598096024342697</v>
      </c>
      <c r="H115" s="4">
        <f t="shared" si="8"/>
        <v>-0.25566309080636263</v>
      </c>
      <c r="I115" s="4">
        <f t="shared" si="7"/>
        <v>6.5363616000662428E-2</v>
      </c>
    </row>
    <row r="116" spans="1:9">
      <c r="A116" s="1">
        <v>30863</v>
      </c>
      <c r="B116">
        <v>21.097899999999999</v>
      </c>
      <c r="C116">
        <f>B116-PIOMAS.monthly.Current.v2.1.csv!$H$48</f>
        <v>4.7400034883720856</v>
      </c>
      <c r="E116" s="11">
        <f t="shared" si="5"/>
        <v>3.5593400000000024</v>
      </c>
      <c r="G116" s="4">
        <f t="shared" si="6"/>
        <v>4.6381274675004525</v>
      </c>
      <c r="H116" s="4">
        <f t="shared" si="8"/>
        <v>0.10187602087163317</v>
      </c>
      <c r="I116" s="4">
        <f t="shared" si="7"/>
        <v>1.0378723628637437E-2</v>
      </c>
    </row>
    <row r="117" spans="1:9">
      <c r="A117" s="1">
        <v>30894</v>
      </c>
      <c r="B117">
        <v>16.328499999999998</v>
      </c>
      <c r="C117">
        <f>B117-PIOMAS.monthly.Current.v2.1.csv!$I$48</f>
        <v>4.652560232558141</v>
      </c>
      <c r="E117" s="11">
        <f t="shared" si="5"/>
        <v>3.5339200000000019</v>
      </c>
      <c r="G117" s="4">
        <f t="shared" si="6"/>
        <v>4.6155757345631443</v>
      </c>
      <c r="H117" s="4">
        <f t="shared" si="8"/>
        <v>3.6984497994996701E-2</v>
      </c>
      <c r="I117" s="4">
        <f t="shared" si="7"/>
        <v>1.3678530919419151E-3</v>
      </c>
    </row>
    <row r="118" spans="1:9">
      <c r="A118" s="1">
        <v>30925</v>
      </c>
      <c r="B118">
        <v>14.986800000000001</v>
      </c>
      <c r="C118">
        <f>B118-PIOMAS.monthly.Current.v2.1.csv!$J$48</f>
        <v>4.5833225581395372</v>
      </c>
      <c r="E118" s="11">
        <f t="shared" si="5"/>
        <v>3.5085000000000015</v>
      </c>
      <c r="G118" s="4">
        <f t="shared" si="6"/>
        <v>4.5928754519581343</v>
      </c>
      <c r="H118" s="4">
        <f t="shared" si="8"/>
        <v>-9.5528938185971413E-3</v>
      </c>
      <c r="I118" s="4">
        <f t="shared" si="7"/>
        <v>9.1257780309391467E-5</v>
      </c>
    </row>
    <row r="119" spans="1:9">
      <c r="A119" s="1">
        <v>30955</v>
      </c>
      <c r="B119">
        <v>16.245999999999999</v>
      </c>
      <c r="C119">
        <f>B119-PIOMAS.monthly.Current.v2.1.csv!$K$48</f>
        <v>4.6879079069767435</v>
      </c>
      <c r="E119" s="11">
        <f t="shared" si="5"/>
        <v>3.483900000000002</v>
      </c>
      <c r="G119" s="4">
        <f t="shared" si="6"/>
        <v>4.5707666855726057</v>
      </c>
      <c r="H119" s="4">
        <f t="shared" si="8"/>
        <v>0.11714122140413785</v>
      </c>
      <c r="I119" s="4">
        <f t="shared" si="7"/>
        <v>1.3722065752053245E-2</v>
      </c>
    </row>
    <row r="120" spans="1:9">
      <c r="A120" s="1">
        <v>30986</v>
      </c>
      <c r="B120">
        <v>18.9252</v>
      </c>
      <c r="C120">
        <f>B120-PIOMAS.monthly.Current.v2.1.csv!$L$48</f>
        <v>4.5679988372093021</v>
      </c>
      <c r="E120" s="11">
        <f t="shared" si="5"/>
        <v>3.4584800000000016</v>
      </c>
      <c r="G120" s="4">
        <f t="shared" si="6"/>
        <v>4.5477762332861698</v>
      </c>
      <c r="H120" s="4">
        <f t="shared" si="8"/>
        <v>2.0222603923132354E-2</v>
      </c>
      <c r="I120" s="4">
        <f t="shared" si="7"/>
        <v>4.0895370943188806E-4</v>
      </c>
    </row>
    <row r="121" spans="1:9">
      <c r="A121" s="1">
        <v>31016</v>
      </c>
      <c r="B121">
        <v>22.1252</v>
      </c>
      <c r="C121">
        <f>B121-PIOMAS.monthly.Current.v2.1.csv!$M$48</f>
        <v>4.4572395348837155</v>
      </c>
      <c r="E121" s="11">
        <f t="shared" si="5"/>
        <v>3.433880000000002</v>
      </c>
      <c r="G121" s="4">
        <f t="shared" si="6"/>
        <v>4.5253880394505321</v>
      </c>
      <c r="H121" s="4">
        <f t="shared" si="8"/>
        <v>-6.8148504566816648E-2</v>
      </c>
      <c r="I121" s="4">
        <f t="shared" si="7"/>
        <v>4.6442186746934299E-3</v>
      </c>
    </row>
    <row r="122" spans="1:9">
      <c r="A122" s="1">
        <v>31047</v>
      </c>
      <c r="B122">
        <v>25.363199999999999</v>
      </c>
      <c r="C122">
        <f>B122-PIOMAS.monthly.Current.v2.1.csv!$B$48</f>
        <v>4.0541232558139555</v>
      </c>
      <c r="E122" s="11">
        <f t="shared" si="5"/>
        <v>3.4084600000000016</v>
      </c>
      <c r="G122" s="4">
        <f t="shared" si="6"/>
        <v>4.5021102824934172</v>
      </c>
      <c r="H122" s="4">
        <f t="shared" si="8"/>
        <v>-0.44798702667946166</v>
      </c>
      <c r="I122" s="4">
        <f t="shared" si="7"/>
        <v>0.20069237607310469</v>
      </c>
    </row>
    <row r="123" spans="1:9">
      <c r="A123" s="1">
        <v>31078</v>
      </c>
      <c r="B123">
        <v>27.837399999999999</v>
      </c>
      <c r="C123">
        <f>B123-PIOMAS.monthly.Current.v2.1.csv!$C$48</f>
        <v>3.7705837209302366</v>
      </c>
      <c r="E123" s="11">
        <f t="shared" si="5"/>
        <v>3.3830400000000012</v>
      </c>
      <c r="G123" s="4">
        <f t="shared" si="6"/>
        <v>4.4786876276893413</v>
      </c>
      <c r="H123" s="4">
        <f t="shared" si="8"/>
        <v>-0.70810390675910462</v>
      </c>
      <c r="I123" s="4">
        <f t="shared" si="7"/>
        <v>0.50141114276750676</v>
      </c>
    </row>
    <row r="124" spans="1:9">
      <c r="A124" s="1">
        <v>31106</v>
      </c>
      <c r="B124">
        <v>29.4237</v>
      </c>
      <c r="C124">
        <f>B124-PIOMAS.monthly.Current.v2.1.csv!$D$48</f>
        <v>3.2966325581395353</v>
      </c>
      <c r="E124" s="11">
        <f t="shared" si="5"/>
        <v>3.36008</v>
      </c>
      <c r="G124" s="4">
        <f t="shared" si="6"/>
        <v>4.4574077655749891</v>
      </c>
      <c r="H124" s="4">
        <f t="shared" si="8"/>
        <v>-1.1607752074354538</v>
      </c>
      <c r="I124" s="4">
        <f t="shared" si="7"/>
        <v>1.3473990821968209</v>
      </c>
    </row>
    <row r="125" spans="1:9">
      <c r="A125" s="1">
        <v>31137</v>
      </c>
      <c r="B125">
        <v>30.111699999999999</v>
      </c>
      <c r="C125">
        <f>B125-PIOMAS.monthly.Current.v2.1.csv!$E$48</f>
        <v>2.9691372093023141</v>
      </c>
      <c r="E125" s="11">
        <f t="shared" si="5"/>
        <v>3.3346600000000031</v>
      </c>
      <c r="G125" s="4">
        <f t="shared" si="6"/>
        <v>4.4337114239910811</v>
      </c>
      <c r="H125" s="4">
        <f t="shared" si="8"/>
        <v>-1.464574214688767</v>
      </c>
      <c r="I125" s="4">
        <f t="shared" si="7"/>
        <v>2.1449776303312187</v>
      </c>
    </row>
    <row r="126" spans="1:9">
      <c r="A126" s="1">
        <v>31167</v>
      </c>
      <c r="B126">
        <v>29.620799999999999</v>
      </c>
      <c r="C126">
        <f>B126-PIOMAS.monthly.Current.v2.1.csv!$F$48</f>
        <v>3.2781395348837137</v>
      </c>
      <c r="E126" s="11">
        <f t="shared" si="5"/>
        <v>3.31006</v>
      </c>
      <c r="G126" s="4">
        <f t="shared" si="6"/>
        <v>4.4106436066351424</v>
      </c>
      <c r="H126" s="4">
        <f t="shared" si="8"/>
        <v>-1.1325040717514288</v>
      </c>
      <c r="I126" s="4">
        <f t="shared" si="7"/>
        <v>1.2825654725335653</v>
      </c>
    </row>
    <row r="127" spans="1:9">
      <c r="A127" s="1">
        <v>31198</v>
      </c>
      <c r="B127">
        <v>27.122299999999999</v>
      </c>
      <c r="C127">
        <f>B127-PIOMAS.monthly.Current.v2.1.csv!$G$48</f>
        <v>4.2965465116279056</v>
      </c>
      <c r="E127" s="11">
        <f t="shared" si="5"/>
        <v>3.2846400000000031</v>
      </c>
      <c r="G127" s="4">
        <f t="shared" si="6"/>
        <v>4.3866672056989442</v>
      </c>
      <c r="H127" s="4">
        <f t="shared" si="8"/>
        <v>-9.0120694071038621E-2</v>
      </c>
      <c r="I127" s="4">
        <f t="shared" si="7"/>
        <v>8.1217394998457353E-3</v>
      </c>
    </row>
    <row r="128" spans="1:9">
      <c r="A128" s="1">
        <v>31228</v>
      </c>
      <c r="B128">
        <v>21.0746</v>
      </c>
      <c r="C128">
        <f>B128-PIOMAS.monthly.Current.v2.1.csv!$H$48</f>
        <v>4.7167034883720866</v>
      </c>
      <c r="E128" s="11">
        <f t="shared" si="5"/>
        <v>3.26004</v>
      </c>
      <c r="G128" s="4">
        <f t="shared" si="6"/>
        <v>4.363329804688032</v>
      </c>
      <c r="H128" s="4">
        <f t="shared" si="8"/>
        <v>0.35337368368405464</v>
      </c>
      <c r="I128" s="4">
        <f t="shared" si="7"/>
        <v>0.12487296032043831</v>
      </c>
    </row>
    <row r="129" spans="1:9">
      <c r="A129" s="1">
        <v>31259</v>
      </c>
      <c r="B129">
        <v>16.198399999999999</v>
      </c>
      <c r="C129">
        <f>B129-PIOMAS.monthly.Current.v2.1.csv!$I$48</f>
        <v>4.5224602325581422</v>
      </c>
      <c r="E129" s="11">
        <f t="shared" si="5"/>
        <v>3.2346200000000032</v>
      </c>
      <c r="G129" s="4">
        <f t="shared" si="6"/>
        <v>4.3390763322766635</v>
      </c>
      <c r="H129" s="4">
        <f t="shared" si="8"/>
        <v>0.18338390028147877</v>
      </c>
      <c r="I129" s="4">
        <f t="shared" si="7"/>
        <v>3.3629654882447353E-2</v>
      </c>
    </row>
    <row r="130" spans="1:9">
      <c r="A130" s="1">
        <v>31290</v>
      </c>
      <c r="B130">
        <v>14.77</v>
      </c>
      <c r="C130">
        <f>B130-PIOMAS.monthly.Current.v2.1.csv!$J$48</f>
        <v>4.3665225581395362</v>
      </c>
      <c r="E130" s="11">
        <f t="shared" si="5"/>
        <v>3.2092000000000027</v>
      </c>
      <c r="G130" s="4">
        <f t="shared" si="6"/>
        <v>4.3146832091728644</v>
      </c>
      <c r="H130" s="4">
        <f t="shared" si="8"/>
        <v>5.183934896667175E-2</v>
      </c>
      <c r="I130" s="4">
        <f t="shared" si="7"/>
        <v>2.6873181012883715E-3</v>
      </c>
    </row>
    <row r="131" spans="1:9">
      <c r="A131" s="1">
        <v>31320</v>
      </c>
      <c r="B131">
        <v>15.9412</v>
      </c>
      <c r="C131">
        <f>B131-PIOMAS.monthly.Current.v2.1.csv!$K$48</f>
        <v>4.3831079069767451</v>
      </c>
      <c r="E131" s="11">
        <f t="shared" ref="E131:E194" si="9">$M$2*A131+28.867</f>
        <v>3.1846000000000032</v>
      </c>
      <c r="G131" s="4">
        <f t="shared" ref="G131:G194" si="10">($R$5*COS((A131-$R$2)/$R$4))+$R$6</f>
        <v>4.2909447343758886</v>
      </c>
      <c r="H131" s="4">
        <f t="shared" si="8"/>
        <v>9.2163172600856491E-2</v>
      </c>
      <c r="I131" s="4">
        <f t="shared" ref="I131:I194" si="11">H131^2</f>
        <v>8.4940503838552648E-3</v>
      </c>
    </row>
    <row r="132" spans="1:9">
      <c r="A132" s="1">
        <v>31351</v>
      </c>
      <c r="B132">
        <v>18.654399999999999</v>
      </c>
      <c r="C132">
        <f>B132-PIOMAS.monthly.Current.v2.1.csv!$L$48</f>
        <v>4.2971988372093008</v>
      </c>
      <c r="E132" s="11">
        <f t="shared" si="9"/>
        <v>3.1591800000000028</v>
      </c>
      <c r="G132" s="4">
        <f t="shared" si="10"/>
        <v>4.2662791112899461</v>
      </c>
      <c r="H132" s="4">
        <f t="shared" si="8"/>
        <v>3.0919725919354768E-2</v>
      </c>
      <c r="I132" s="4">
        <f t="shared" si="11"/>
        <v>9.5602945092801905E-4</v>
      </c>
    </row>
    <row r="133" spans="1:9">
      <c r="A133" s="1">
        <v>31381</v>
      </c>
      <c r="B133">
        <v>21.796800000000001</v>
      </c>
      <c r="C133">
        <f>B133-PIOMAS.monthly.Current.v2.1.csv!$M$48</f>
        <v>4.128839534883717</v>
      </c>
      <c r="E133" s="11">
        <f t="shared" si="9"/>
        <v>3.1345799999999997</v>
      </c>
      <c r="G133" s="4">
        <f t="shared" si="10"/>
        <v>4.2422784100319575</v>
      </c>
      <c r="H133" s="4">
        <f t="shared" si="8"/>
        <v>-0.11343887514824047</v>
      </c>
      <c r="I133" s="4">
        <f t="shared" si="11"/>
        <v>1.286837839489809E-2</v>
      </c>
    </row>
    <row r="134" spans="1:9">
      <c r="A134" s="1">
        <v>31412</v>
      </c>
      <c r="B134">
        <v>24.966699999999999</v>
      </c>
      <c r="C134">
        <f>B134-PIOMAS.monthly.Current.v2.1.csv!$B$48</f>
        <v>3.6576232558139559</v>
      </c>
      <c r="E134" s="11">
        <f t="shared" si="9"/>
        <v>3.1091600000000028</v>
      </c>
      <c r="G134" s="4">
        <f t="shared" si="10"/>
        <v>4.2173433607300739</v>
      </c>
      <c r="H134" s="4">
        <f t="shared" si="8"/>
        <v>-0.55972010491611801</v>
      </c>
      <c r="I134" s="4">
        <f t="shared" si="11"/>
        <v>0.31328659584731017</v>
      </c>
    </row>
    <row r="135" spans="1:9">
      <c r="A135" s="1">
        <v>31443</v>
      </c>
      <c r="B135">
        <v>27.632300000000001</v>
      </c>
      <c r="C135">
        <f>B135-PIOMAS.monthly.Current.v2.1.csv!$C$48</f>
        <v>3.5654837209302386</v>
      </c>
      <c r="E135" s="11">
        <f t="shared" si="9"/>
        <v>3.0837400000000024</v>
      </c>
      <c r="G135" s="4">
        <f t="shared" si="10"/>
        <v>4.1922725786418917</v>
      </c>
      <c r="H135" s="4">
        <f t="shared" si="8"/>
        <v>-0.62678885771165316</v>
      </c>
      <c r="I135" s="4">
        <f t="shared" si="11"/>
        <v>0.39286427215147901</v>
      </c>
    </row>
    <row r="136" spans="1:9">
      <c r="A136" s="1">
        <v>31471</v>
      </c>
      <c r="B136">
        <v>29.392900000000001</v>
      </c>
      <c r="C136">
        <f>B136-PIOMAS.monthly.Current.v2.1.csv!$D$48</f>
        <v>3.265832558139536</v>
      </c>
      <c r="E136" s="11">
        <f t="shared" si="9"/>
        <v>3.0607800000000012</v>
      </c>
      <c r="G136" s="4">
        <f t="shared" si="10"/>
        <v>4.1695120071250837</v>
      </c>
      <c r="H136" s="4">
        <f t="shared" si="8"/>
        <v>-0.90367944898554775</v>
      </c>
      <c r="I136" s="4">
        <f t="shared" si="11"/>
        <v>0.81663654651882323</v>
      </c>
    </row>
    <row r="137" spans="1:9">
      <c r="A137" s="1">
        <v>31502</v>
      </c>
      <c r="B137">
        <v>29.9071</v>
      </c>
      <c r="C137">
        <f>B137-PIOMAS.monthly.Current.v2.1.csv!$E$48</f>
        <v>2.7645372093023148</v>
      </c>
      <c r="E137" s="11">
        <f t="shared" si="9"/>
        <v>3.0353600000000007</v>
      </c>
      <c r="G137" s="4">
        <f t="shared" si="10"/>
        <v>4.1441851277375532</v>
      </c>
      <c r="H137" s="4">
        <f t="shared" si="8"/>
        <v>-1.3796479184352384</v>
      </c>
      <c r="I137" s="4">
        <f t="shared" si="11"/>
        <v>1.9034283788426862</v>
      </c>
    </row>
    <row r="138" spans="1:9">
      <c r="A138" s="1">
        <v>31532</v>
      </c>
      <c r="B138">
        <v>28.905000000000001</v>
      </c>
      <c r="C138">
        <f>B138-PIOMAS.monthly.Current.v2.1.csv!$F$48</f>
        <v>2.5623395348837157</v>
      </c>
      <c r="E138" s="11">
        <f t="shared" si="9"/>
        <v>3.0107600000000012</v>
      </c>
      <c r="G138" s="4">
        <f t="shared" si="10"/>
        <v>4.1195482422407732</v>
      </c>
      <c r="H138" s="4">
        <f t="shared" si="8"/>
        <v>-1.5572087073570575</v>
      </c>
      <c r="I138" s="4">
        <f t="shared" si="11"/>
        <v>2.424898958268638</v>
      </c>
    </row>
    <row r="139" spans="1:9">
      <c r="A139" s="1">
        <v>31563</v>
      </c>
      <c r="B139">
        <v>25.4937</v>
      </c>
      <c r="C139">
        <f>B139-PIOMAS.monthly.Current.v2.1.csv!$G$48</f>
        <v>2.6679465116279069</v>
      </c>
      <c r="E139" s="11">
        <f t="shared" si="9"/>
        <v>2.9853400000000008</v>
      </c>
      <c r="G139" s="4">
        <f t="shared" si="10"/>
        <v>4.0939596890729524</v>
      </c>
      <c r="H139" s="4">
        <f t="shared" si="8"/>
        <v>-1.4260131774450455</v>
      </c>
      <c r="I139" s="4">
        <f t="shared" si="11"/>
        <v>2.0335135822469148</v>
      </c>
    </row>
    <row r="140" spans="1:9">
      <c r="A140" s="1">
        <v>31593</v>
      </c>
      <c r="B140">
        <v>19.5152</v>
      </c>
      <c r="C140">
        <f>B140-PIOMAS.monthly.Current.v2.1.csv!$H$48</f>
        <v>3.1573034883720865</v>
      </c>
      <c r="E140" s="11">
        <f t="shared" si="9"/>
        <v>2.9607400000000013</v>
      </c>
      <c r="G140" s="4">
        <f t="shared" si="10"/>
        <v>4.0690711099011931</v>
      </c>
      <c r="H140" s="4">
        <f t="shared" si="8"/>
        <v>-0.91176762152910662</v>
      </c>
      <c r="I140" s="4">
        <f t="shared" si="11"/>
        <v>0.83132019566884419</v>
      </c>
    </row>
    <row r="141" spans="1:9">
      <c r="A141" s="1">
        <v>31624</v>
      </c>
      <c r="B141">
        <v>14.8848</v>
      </c>
      <c r="C141">
        <f>B141-PIOMAS.monthly.Current.v2.1.csv!$I$48</f>
        <v>3.208860232558143</v>
      </c>
      <c r="E141" s="11">
        <f t="shared" si="9"/>
        <v>2.9353200000000008</v>
      </c>
      <c r="G141" s="4">
        <f t="shared" si="10"/>
        <v>4.043224071732447</v>
      </c>
      <c r="H141" s="4">
        <f t="shared" si="8"/>
        <v>-0.83436383917430401</v>
      </c>
      <c r="I141" s="4">
        <f t="shared" si="11"/>
        <v>0.69616301612168385</v>
      </c>
    </row>
    <row r="142" spans="1:9">
      <c r="A142" s="1">
        <v>31655</v>
      </c>
      <c r="B142">
        <v>13.8148</v>
      </c>
      <c r="C142">
        <f>B142-PIOMAS.monthly.Current.v2.1.csv!$J$48</f>
        <v>3.4113225581395366</v>
      </c>
      <c r="E142" s="11">
        <f t="shared" si="9"/>
        <v>2.9099000000000004</v>
      </c>
      <c r="G142" s="4">
        <f t="shared" si="10"/>
        <v>4.0172469047072275</v>
      </c>
      <c r="H142" s="4">
        <f t="shared" si="8"/>
        <v>-0.6059243465676909</v>
      </c>
      <c r="I142" s="4">
        <f t="shared" si="11"/>
        <v>0.36714431376348317</v>
      </c>
    </row>
    <row r="143" spans="1:9">
      <c r="A143" s="1">
        <v>31685</v>
      </c>
      <c r="B143">
        <v>15.217499999999999</v>
      </c>
      <c r="C143">
        <f>B143-PIOMAS.monthly.Current.v2.1.csv!$K$48</f>
        <v>3.6594079069767442</v>
      </c>
      <c r="E143" s="11">
        <f t="shared" si="9"/>
        <v>2.8853000000000009</v>
      </c>
      <c r="G143" s="4">
        <f t="shared" si="10"/>
        <v>3.9919845982575475</v>
      </c>
      <c r="H143" s="4">
        <f t="shared" si="8"/>
        <v>-0.33257669128080325</v>
      </c>
      <c r="I143" s="4">
        <f t="shared" si="11"/>
        <v>0.11060725558328671</v>
      </c>
    </row>
    <row r="144" spans="1:9">
      <c r="A144" s="1">
        <v>31716</v>
      </c>
      <c r="B144">
        <v>18.257999999999999</v>
      </c>
      <c r="C144">
        <f>B144-PIOMAS.monthly.Current.v2.1.csv!$L$48</f>
        <v>3.900798837209301</v>
      </c>
      <c r="E144" s="11">
        <f t="shared" si="9"/>
        <v>2.8598800000000004</v>
      </c>
      <c r="G144" s="4">
        <f t="shared" si="10"/>
        <v>3.9657538163356745</v>
      </c>
      <c r="H144" s="4">
        <f t="shared" si="8"/>
        <v>-6.4954979126373491E-2</v>
      </c>
      <c r="I144" s="4">
        <f t="shared" si="11"/>
        <v>4.2191493133076161E-3</v>
      </c>
    </row>
    <row r="145" spans="1:9">
      <c r="A145" s="1">
        <v>31746</v>
      </c>
      <c r="B145">
        <v>21.521899999999999</v>
      </c>
      <c r="C145">
        <f>B145-PIOMAS.monthly.Current.v2.1.csv!$M$48</f>
        <v>3.8539395348837147</v>
      </c>
      <c r="E145" s="11">
        <f t="shared" si="9"/>
        <v>2.8352800000000009</v>
      </c>
      <c r="G145" s="4">
        <f t="shared" si="10"/>
        <v>3.9402476539790139</v>
      </c>
      <c r="H145" s="4">
        <f t="shared" si="8"/>
        <v>-8.6308119095299229E-2</v>
      </c>
      <c r="I145" s="4">
        <f t="shared" si="11"/>
        <v>7.4490914217683552E-3</v>
      </c>
    </row>
    <row r="146" spans="1:9">
      <c r="A146" s="1">
        <v>31777</v>
      </c>
      <c r="B146">
        <v>24.689</v>
      </c>
      <c r="C146">
        <f>B146-PIOMAS.monthly.Current.v2.1.csv!$B$48</f>
        <v>3.3799232558139565</v>
      </c>
      <c r="E146" s="11">
        <f t="shared" si="9"/>
        <v>2.8098600000000005</v>
      </c>
      <c r="G146" s="4">
        <f t="shared" si="10"/>
        <v>3.913766525972739</v>
      </c>
      <c r="H146" s="4">
        <f t="shared" si="8"/>
        <v>-0.53384327015878252</v>
      </c>
      <c r="I146" s="4">
        <f t="shared" si="11"/>
        <v>0.28498863709382288</v>
      </c>
    </row>
    <row r="147" spans="1:9">
      <c r="A147" s="1">
        <v>31808</v>
      </c>
      <c r="B147">
        <v>27.477399999999999</v>
      </c>
      <c r="C147">
        <f>B147-PIOMAS.monthly.Current.v2.1.csv!$C$48</f>
        <v>3.4105837209302372</v>
      </c>
      <c r="E147" s="11">
        <f t="shared" si="9"/>
        <v>2.78444</v>
      </c>
      <c r="G147" s="4">
        <f t="shared" si="10"/>
        <v>3.8871594356271304</v>
      </c>
      <c r="H147" s="4">
        <f t="shared" si="8"/>
        <v>-0.47657571469689319</v>
      </c>
      <c r="I147" s="4">
        <f t="shared" si="11"/>
        <v>0.22712441183885454</v>
      </c>
    </row>
    <row r="148" spans="1:9">
      <c r="A148" s="1">
        <v>31836</v>
      </c>
      <c r="B148">
        <v>29.664899999999999</v>
      </c>
      <c r="C148">
        <f>B148-PIOMAS.monthly.Current.v2.1.csv!$D$48</f>
        <v>3.5378325581395345</v>
      </c>
      <c r="E148" s="11">
        <f t="shared" si="9"/>
        <v>2.7614800000000024</v>
      </c>
      <c r="G148" s="4">
        <f t="shared" si="10"/>
        <v>3.8630196698877568</v>
      </c>
      <c r="H148" s="4">
        <f t="shared" si="8"/>
        <v>-0.32518711174822235</v>
      </c>
      <c r="I148" s="4">
        <f t="shared" si="11"/>
        <v>0.10574665764715085</v>
      </c>
    </row>
    <row r="149" spans="1:9">
      <c r="A149" s="1">
        <v>31867</v>
      </c>
      <c r="B149">
        <v>30.741800000000001</v>
      </c>
      <c r="C149">
        <f>B149-PIOMAS.monthly.Current.v2.1.csv!$E$48</f>
        <v>3.5992372093023164</v>
      </c>
      <c r="E149" s="11">
        <f t="shared" si="9"/>
        <v>2.7360600000000019</v>
      </c>
      <c r="G149" s="4">
        <f t="shared" si="10"/>
        <v>3.8361752139513441</v>
      </c>
      <c r="H149" s="4">
        <f t="shared" si="8"/>
        <v>-0.2369380046490277</v>
      </c>
      <c r="I149" s="4">
        <f t="shared" si="11"/>
        <v>5.6139618047062675E-2</v>
      </c>
    </row>
    <row r="150" spans="1:9">
      <c r="A150" s="1">
        <v>31897</v>
      </c>
      <c r="B150">
        <v>30.005400000000002</v>
      </c>
      <c r="C150">
        <f>B150-PIOMAS.monthly.Current.v2.1.csv!$F$48</f>
        <v>3.6627395348837162</v>
      </c>
      <c r="E150" s="11">
        <f t="shared" si="9"/>
        <v>2.7114600000000024</v>
      </c>
      <c r="G150" s="4">
        <f t="shared" si="10"/>
        <v>3.8100791441038213</v>
      </c>
      <c r="H150" s="4">
        <f t="shared" si="8"/>
        <v>-0.14733960922010514</v>
      </c>
      <c r="I150" s="4">
        <f t="shared" si="11"/>
        <v>2.1708960445133291E-2</v>
      </c>
    </row>
    <row r="151" spans="1:9">
      <c r="A151" s="1">
        <v>31928</v>
      </c>
      <c r="B151">
        <v>26.791599999999999</v>
      </c>
      <c r="C151">
        <f>B151-PIOMAS.monthly.Current.v2.1.csv!$G$48</f>
        <v>3.9658465116279054</v>
      </c>
      <c r="E151" s="11">
        <f t="shared" si="9"/>
        <v>2.686040000000002</v>
      </c>
      <c r="G151" s="4">
        <f t="shared" si="10"/>
        <v>3.7829925670590239</v>
      </c>
      <c r="H151" s="4">
        <f t="shared" si="8"/>
        <v>0.18285394456888149</v>
      </c>
      <c r="I151" s="4">
        <f t="shared" si="11"/>
        <v>3.3435565044399582E-2</v>
      </c>
    </row>
    <row r="152" spans="1:9">
      <c r="A152" s="1">
        <v>31958</v>
      </c>
      <c r="B152">
        <v>20.014199999999999</v>
      </c>
      <c r="C152">
        <f>B152-PIOMAS.monthly.Current.v2.1.csv!$H$48</f>
        <v>3.6563034883720853</v>
      </c>
      <c r="E152" s="11">
        <f t="shared" si="9"/>
        <v>2.6614400000000025</v>
      </c>
      <c r="G152" s="4">
        <f t="shared" si="10"/>
        <v>3.7566638161038259</v>
      </c>
      <c r="H152" s="4">
        <f t="shared" si="8"/>
        <v>-0.10036032773174064</v>
      </c>
      <c r="I152" s="4">
        <f t="shared" si="11"/>
        <v>1.007219538242239E-2</v>
      </c>
    </row>
    <row r="153" spans="1:9">
      <c r="A153" s="1">
        <v>31989</v>
      </c>
      <c r="B153">
        <v>15.0054</v>
      </c>
      <c r="C153">
        <f>B153-PIOMAS.monthly.Current.v2.1.csv!$I$48</f>
        <v>3.3294602325581426</v>
      </c>
      <c r="E153" s="11">
        <f t="shared" si="9"/>
        <v>2.636020000000002</v>
      </c>
      <c r="G153" s="4">
        <f t="shared" si="10"/>
        <v>3.7293384934098714</v>
      </c>
      <c r="H153" s="4">
        <f t="shared" si="8"/>
        <v>-0.39987826085172884</v>
      </c>
      <c r="I153" s="4">
        <f t="shared" si="11"/>
        <v>0.15990262350180329</v>
      </c>
    </row>
    <row r="154" spans="1:9">
      <c r="A154" s="1">
        <v>32020</v>
      </c>
      <c r="B154">
        <v>13.5928</v>
      </c>
      <c r="C154">
        <f>B154-PIOMAS.monthly.Current.v2.1.csv!$J$48</f>
        <v>3.189322558139537</v>
      </c>
      <c r="E154" s="11">
        <f t="shared" si="9"/>
        <v>2.6106000000000016</v>
      </c>
      <c r="G154" s="4">
        <f t="shared" si="10"/>
        <v>3.701893144087431</v>
      </c>
      <c r="H154" s="4">
        <f t="shared" si="8"/>
        <v>-0.51257058594789395</v>
      </c>
      <c r="I154" s="4">
        <f t="shared" si="11"/>
        <v>0.26272860557896732</v>
      </c>
    </row>
    <row r="155" spans="1:9">
      <c r="A155" s="1">
        <v>32050</v>
      </c>
      <c r="B155">
        <v>15.0166</v>
      </c>
      <c r="C155">
        <f>B155-PIOMAS.monthly.Current.v2.1.csv!$K$48</f>
        <v>3.4585079069767453</v>
      </c>
      <c r="E155" s="11">
        <f t="shared" si="9"/>
        <v>2.5860000000000021</v>
      </c>
      <c r="G155" s="4">
        <f t="shared" si="10"/>
        <v>3.6752196792358816</v>
      </c>
      <c r="H155" s="4">
        <f t="shared" si="8"/>
        <v>-0.21671177225913629</v>
      </c>
      <c r="I155" s="4">
        <f t="shared" si="11"/>
        <v>4.6963992235695758E-2</v>
      </c>
    </row>
    <row r="156" spans="1:9">
      <c r="A156" s="1">
        <v>32081</v>
      </c>
      <c r="B156">
        <v>17.687999999999999</v>
      </c>
      <c r="C156">
        <f>B156-PIOMAS.monthly.Current.v2.1.csv!$L$48</f>
        <v>3.3307988372093007</v>
      </c>
      <c r="E156" s="11">
        <f t="shared" si="9"/>
        <v>2.5605800000000016</v>
      </c>
      <c r="G156" s="4">
        <f t="shared" si="10"/>
        <v>3.6475407312584887</v>
      </c>
      <c r="H156" s="4">
        <f t="shared" si="8"/>
        <v>-0.31674189404918796</v>
      </c>
      <c r="I156" s="4">
        <f t="shared" si="11"/>
        <v>0.100325427445867</v>
      </c>
    </row>
    <row r="157" spans="1:9">
      <c r="A157" s="1">
        <v>32111</v>
      </c>
      <c r="B157">
        <v>20.894200000000001</v>
      </c>
      <c r="C157">
        <f>B157-PIOMAS.monthly.Current.v2.1.csv!$M$48</f>
        <v>3.2262395348837174</v>
      </c>
      <c r="E157" s="11">
        <f t="shared" si="9"/>
        <v>2.5359800000000021</v>
      </c>
      <c r="G157" s="4">
        <f t="shared" si="10"/>
        <v>3.6206428686838095</v>
      </c>
      <c r="H157" s="4">
        <f t="shared" si="8"/>
        <v>-0.39440333380009207</v>
      </c>
      <c r="I157" s="4">
        <f t="shared" si="11"/>
        <v>0.15555398971262685</v>
      </c>
    </row>
    <row r="158" spans="1:9">
      <c r="A158" s="1">
        <v>32142</v>
      </c>
      <c r="B158">
        <v>24.1829</v>
      </c>
      <c r="C158">
        <f>B158-PIOMAS.monthly.Current.v2.1.csv!$B$48</f>
        <v>2.8738232558139565</v>
      </c>
      <c r="E158" s="11">
        <f t="shared" si="9"/>
        <v>2.5105600000000017</v>
      </c>
      <c r="G158" s="4">
        <f t="shared" si="10"/>
        <v>3.5927337713304279</v>
      </c>
      <c r="H158" s="4">
        <f t="shared" si="8"/>
        <v>-0.71891051551647145</v>
      </c>
      <c r="I158" s="4">
        <f t="shared" si="11"/>
        <v>0.51683232932015877</v>
      </c>
    </row>
    <row r="159" spans="1:9">
      <c r="A159" s="1">
        <v>32173</v>
      </c>
      <c r="B159">
        <v>26.9057</v>
      </c>
      <c r="C159">
        <f>B159-PIOMAS.monthly.Current.v2.1.csv!$C$48</f>
        <v>2.8388837209302373</v>
      </c>
      <c r="E159" s="11">
        <f t="shared" si="9"/>
        <v>2.4851400000000012</v>
      </c>
      <c r="G159" s="4">
        <f t="shared" si="10"/>
        <v>3.5647090438934841</v>
      </c>
      <c r="H159" s="4">
        <f t="shared" si="8"/>
        <v>-0.72582532296324676</v>
      </c>
      <c r="I159" s="4">
        <f t="shared" si="11"/>
        <v>0.52682239945470144</v>
      </c>
    </row>
    <row r="160" spans="1:9">
      <c r="A160" s="1">
        <v>32202</v>
      </c>
      <c r="B160">
        <v>28.6799</v>
      </c>
      <c r="C160">
        <f>B160-PIOMAS.monthly.Current.v2.1.csv!$D$48</f>
        <v>2.552832558139535</v>
      </c>
      <c r="E160" s="11">
        <f t="shared" si="9"/>
        <v>2.4613600000000027</v>
      </c>
      <c r="G160" s="4">
        <f t="shared" si="10"/>
        <v>3.5383884816046041</v>
      </c>
      <c r="H160" s="4">
        <f t="shared" ref="H160:H223" si="12">C160-G160</f>
        <v>-0.98555592346506904</v>
      </c>
      <c r="I160" s="4">
        <f t="shared" si="11"/>
        <v>0.97132047827708501</v>
      </c>
    </row>
    <row r="161" spans="1:9">
      <c r="A161" s="1">
        <v>32233</v>
      </c>
      <c r="B161">
        <v>29.642199999999999</v>
      </c>
      <c r="C161">
        <f>B161-PIOMAS.monthly.Current.v2.1.csv!$E$48</f>
        <v>2.499637209302314</v>
      </c>
      <c r="E161" s="11">
        <f t="shared" si="9"/>
        <v>2.4359400000000022</v>
      </c>
      <c r="G161" s="4">
        <f t="shared" si="10"/>
        <v>3.5101425195565166</v>
      </c>
      <c r="H161" s="4">
        <f t="shared" si="12"/>
        <v>-1.0105053102542025</v>
      </c>
      <c r="I161" s="4">
        <f t="shared" si="11"/>
        <v>1.0211209820519422</v>
      </c>
    </row>
    <row r="162" spans="1:9">
      <c r="A162" s="1">
        <v>32263</v>
      </c>
      <c r="B162">
        <v>29.258600000000001</v>
      </c>
      <c r="C162">
        <f>B162-PIOMAS.monthly.Current.v2.1.csv!$F$48</f>
        <v>2.9159395348837158</v>
      </c>
      <c r="E162" s="11">
        <f t="shared" si="9"/>
        <v>2.4113400000000027</v>
      </c>
      <c r="G162" s="4">
        <f t="shared" si="10"/>
        <v>3.4827001439138141</v>
      </c>
      <c r="H162" s="4">
        <f t="shared" si="12"/>
        <v>-0.56676060903009828</v>
      </c>
      <c r="I162" s="4">
        <f t="shared" si="11"/>
        <v>0.3212175879481679</v>
      </c>
    </row>
    <row r="163" spans="1:9">
      <c r="A163" s="1">
        <v>32294</v>
      </c>
      <c r="B163">
        <v>26.849399999999999</v>
      </c>
      <c r="C163">
        <f>B163-PIOMAS.monthly.Current.v2.1.csv!$G$48</f>
        <v>4.0236465116279057</v>
      </c>
      <c r="E163" s="11">
        <f t="shared" si="9"/>
        <v>2.3859200000000023</v>
      </c>
      <c r="G163" s="4">
        <f t="shared" si="10"/>
        <v>3.4542327512492235</v>
      </c>
      <c r="H163" s="4">
        <f t="shared" si="12"/>
        <v>0.56941376037868219</v>
      </c>
      <c r="I163" s="4">
        <f t="shared" si="11"/>
        <v>0.32423203050859128</v>
      </c>
    </row>
    <row r="164" spans="1:9">
      <c r="A164" s="1">
        <v>32324</v>
      </c>
      <c r="B164">
        <v>20.898700000000002</v>
      </c>
      <c r="C164">
        <f>B164-PIOMAS.monthly.Current.v2.1.csv!$H$48</f>
        <v>4.540803488372088</v>
      </c>
      <c r="E164" s="11">
        <f t="shared" si="9"/>
        <v>2.3613200000000028</v>
      </c>
      <c r="G164" s="4">
        <f t="shared" si="10"/>
        <v>3.4265778011318799</v>
      </c>
      <c r="H164" s="4">
        <f t="shared" si="12"/>
        <v>1.1142256872402081</v>
      </c>
      <c r="I164" s="4">
        <f t="shared" si="11"/>
        <v>1.2414988821059141</v>
      </c>
    </row>
    <row r="165" spans="1:9">
      <c r="A165" s="1">
        <v>32355</v>
      </c>
      <c r="B165">
        <v>15.9152</v>
      </c>
      <c r="C165">
        <f>B165-PIOMAS.monthly.Current.v2.1.csv!$I$48</f>
        <v>4.2392602325581432</v>
      </c>
      <c r="E165" s="11">
        <f t="shared" si="9"/>
        <v>2.3359000000000023</v>
      </c>
      <c r="G165" s="4">
        <f t="shared" si="10"/>
        <v>3.3978925253836887</v>
      </c>
      <c r="H165" s="4">
        <f t="shared" si="12"/>
        <v>0.84136770717445453</v>
      </c>
      <c r="I165" s="4">
        <f t="shared" si="11"/>
        <v>0.70789961867599871</v>
      </c>
    </row>
    <row r="166" spans="1:9">
      <c r="A166" s="1">
        <v>32386</v>
      </c>
      <c r="B166">
        <v>15.0778</v>
      </c>
      <c r="C166">
        <f>B166-PIOMAS.monthly.Current.v2.1.csv!$J$48</f>
        <v>4.6743225581395365</v>
      </c>
      <c r="E166" s="11">
        <f t="shared" si="9"/>
        <v>2.3104800000000019</v>
      </c>
      <c r="G166" s="4">
        <f t="shared" si="10"/>
        <v>3.3690978904061066</v>
      </c>
      <c r="H166" s="4">
        <f t="shared" si="12"/>
        <v>1.3052246677334298</v>
      </c>
      <c r="I166" s="4">
        <f t="shared" si="11"/>
        <v>1.7036114332598422</v>
      </c>
    </row>
    <row r="167" spans="1:9">
      <c r="A167" s="1">
        <v>32416</v>
      </c>
      <c r="B167">
        <v>16.579599999999999</v>
      </c>
      <c r="C167">
        <f>B167-PIOMAS.monthly.Current.v2.1.csv!$K$48</f>
        <v>5.0215079069767441</v>
      </c>
      <c r="E167" s="11">
        <f t="shared" si="9"/>
        <v>2.2858800000000024</v>
      </c>
      <c r="G167" s="4">
        <f t="shared" si="10"/>
        <v>3.3411288629332532</v>
      </c>
      <c r="H167" s="4">
        <f t="shared" si="12"/>
        <v>1.6803790440434909</v>
      </c>
      <c r="I167" s="4">
        <f t="shared" si="11"/>
        <v>2.8236737316605165</v>
      </c>
    </row>
    <row r="168" spans="1:9">
      <c r="A168" s="1">
        <v>32447</v>
      </c>
      <c r="B168">
        <v>19.1572</v>
      </c>
      <c r="C168">
        <f>B168-PIOMAS.monthly.Current.v2.1.csv!$L$48</f>
        <v>4.7999988372093014</v>
      </c>
      <c r="E168" s="11">
        <f t="shared" si="9"/>
        <v>2.2604600000000019</v>
      </c>
      <c r="G168" s="4">
        <f t="shared" si="10"/>
        <v>3.3121217464630397</v>
      </c>
      <c r="H168" s="4">
        <f t="shared" si="12"/>
        <v>1.4878770907462617</v>
      </c>
      <c r="I168" s="4">
        <f t="shared" si="11"/>
        <v>2.2137782371675594</v>
      </c>
    </row>
    <row r="169" spans="1:9">
      <c r="A169" s="1">
        <v>32477</v>
      </c>
      <c r="B169">
        <v>22.328299999999999</v>
      </c>
      <c r="C169">
        <f>B169-PIOMAS.monthly.Current.v2.1.csv!$M$48</f>
        <v>4.6603395348837147</v>
      </c>
      <c r="E169" s="11">
        <f t="shared" si="9"/>
        <v>2.2358600000000024</v>
      </c>
      <c r="G169" s="4">
        <f t="shared" si="10"/>
        <v>3.2839488376388291</v>
      </c>
      <c r="H169" s="4">
        <f t="shared" si="12"/>
        <v>1.3763906972448856</v>
      </c>
      <c r="I169" s="4">
        <f t="shared" si="11"/>
        <v>1.8944513514622623</v>
      </c>
    </row>
    <row r="170" spans="1:9">
      <c r="A170" s="1">
        <v>32508</v>
      </c>
      <c r="B170">
        <v>25.299900000000001</v>
      </c>
      <c r="C170">
        <f>B170-PIOMAS.monthly.Current.v2.1.csv!$B$48</f>
        <v>3.9908232558139574</v>
      </c>
      <c r="E170" s="11">
        <f t="shared" si="9"/>
        <v>2.210440000000002</v>
      </c>
      <c r="G170" s="4">
        <f t="shared" si="10"/>
        <v>3.2547328544678735</v>
      </c>
      <c r="H170" s="4">
        <f t="shared" si="12"/>
        <v>0.73609040134608383</v>
      </c>
      <c r="I170" s="4">
        <f t="shared" si="11"/>
        <v>0.54182907895383881</v>
      </c>
    </row>
    <row r="171" spans="1:9">
      <c r="A171" s="1">
        <v>32539</v>
      </c>
      <c r="B171">
        <v>27.720400000000001</v>
      </c>
      <c r="C171">
        <f>B171-PIOMAS.monthly.Current.v2.1.csv!$C$48</f>
        <v>3.6535837209302393</v>
      </c>
      <c r="E171" s="11">
        <f t="shared" si="9"/>
        <v>2.1850200000000015</v>
      </c>
      <c r="G171" s="4">
        <f t="shared" si="10"/>
        <v>3.2254121195797332</v>
      </c>
      <c r="H171" s="4">
        <f t="shared" si="12"/>
        <v>0.42817160135050614</v>
      </c>
      <c r="I171" s="4">
        <f t="shared" si="11"/>
        <v>0.18333092020305675</v>
      </c>
    </row>
    <row r="172" spans="1:9">
      <c r="A172" s="1">
        <v>32567</v>
      </c>
      <c r="B172">
        <v>29.462</v>
      </c>
      <c r="C172">
        <f>B172-PIOMAS.monthly.Current.v2.1.csv!$D$48</f>
        <v>3.3349325581395348</v>
      </c>
      <c r="E172" s="11">
        <f t="shared" si="9"/>
        <v>2.1620600000000003</v>
      </c>
      <c r="G172" s="4">
        <f t="shared" si="10"/>
        <v>3.1988396237025385</v>
      </c>
      <c r="H172" s="4">
        <f t="shared" si="12"/>
        <v>0.13609293443699633</v>
      </c>
      <c r="I172" s="4">
        <f t="shared" si="11"/>
        <v>1.8521286803672581E-2</v>
      </c>
    </row>
    <row r="173" spans="1:9">
      <c r="A173" s="1">
        <v>32598</v>
      </c>
      <c r="B173">
        <v>30.427499999999998</v>
      </c>
      <c r="C173">
        <f>B173-PIOMAS.monthly.Current.v2.1.csv!$E$48</f>
        <v>3.2849372093023135</v>
      </c>
      <c r="E173" s="11">
        <f t="shared" si="9"/>
        <v>2.1366399999999999</v>
      </c>
      <c r="G173" s="4">
        <f t="shared" si="10"/>
        <v>3.169322132547252</v>
      </c>
      <c r="H173" s="4">
        <f t="shared" si="12"/>
        <v>0.11561507675506144</v>
      </c>
      <c r="I173" s="4">
        <f t="shared" si="11"/>
        <v>1.3366845973078748E-2</v>
      </c>
    </row>
    <row r="174" spans="1:9">
      <c r="A174" s="1">
        <v>32628</v>
      </c>
      <c r="B174">
        <v>29.574999999999999</v>
      </c>
      <c r="C174">
        <f>B174-PIOMAS.monthly.Current.v2.1.csv!$F$48</f>
        <v>3.2323395348837138</v>
      </c>
      <c r="E174" s="11">
        <f t="shared" si="9"/>
        <v>2.1120400000000004</v>
      </c>
      <c r="G174" s="4">
        <f t="shared" si="10"/>
        <v>3.1406596885022164</v>
      </c>
      <c r="H174" s="4">
        <f t="shared" si="12"/>
        <v>9.1679846381497399E-2</v>
      </c>
      <c r="I174" s="4">
        <f t="shared" si="11"/>
        <v>8.4051942325349613E-3</v>
      </c>
    </row>
    <row r="175" spans="1:9">
      <c r="A175" s="1">
        <v>32659</v>
      </c>
      <c r="B175">
        <v>25.8048</v>
      </c>
      <c r="C175">
        <f>B175-PIOMAS.monthly.Current.v2.1.csv!$G$48</f>
        <v>2.9790465116279066</v>
      </c>
      <c r="E175" s="11">
        <f t="shared" si="9"/>
        <v>2.0866199999999999</v>
      </c>
      <c r="G175" s="4">
        <f t="shared" si="10"/>
        <v>3.1109423897390656</v>
      </c>
      <c r="H175" s="4">
        <f t="shared" si="12"/>
        <v>-0.13189587811115899</v>
      </c>
      <c r="I175" s="4">
        <f t="shared" si="11"/>
        <v>1.7396522662713711E-2</v>
      </c>
    </row>
    <row r="176" spans="1:9">
      <c r="A176" s="1">
        <v>32689</v>
      </c>
      <c r="B176">
        <v>18.508800000000001</v>
      </c>
      <c r="C176">
        <f>B176-PIOMAS.monthly.Current.v2.1.csv!$H$48</f>
        <v>2.1509034883720872</v>
      </c>
      <c r="E176" s="11">
        <f t="shared" si="9"/>
        <v>2.0620200000000004</v>
      </c>
      <c r="G176" s="4">
        <f t="shared" si="10"/>
        <v>3.0820883724083248</v>
      </c>
      <c r="H176" s="4">
        <f t="shared" si="12"/>
        <v>-0.93118488403623756</v>
      </c>
      <c r="I176" s="4">
        <f t="shared" si="11"/>
        <v>0.86710528825758115</v>
      </c>
    </row>
    <row r="177" spans="1:9">
      <c r="A177" s="1">
        <v>32720</v>
      </c>
      <c r="B177">
        <v>13.4793</v>
      </c>
      <c r="C177">
        <f>B177-PIOMAS.monthly.Current.v2.1.csv!$I$48</f>
        <v>1.803360232558143</v>
      </c>
      <c r="E177" s="11">
        <f t="shared" si="9"/>
        <v>2.0366</v>
      </c>
      <c r="G177" s="4">
        <f t="shared" si="10"/>
        <v>3.0521749693302795</v>
      </c>
      <c r="H177" s="4">
        <f t="shared" si="12"/>
        <v>-1.2488147367721365</v>
      </c>
      <c r="I177" s="4">
        <f t="shared" si="11"/>
        <v>1.5595382467792607</v>
      </c>
    </row>
    <row r="178" spans="1:9">
      <c r="A178" s="1">
        <v>32751</v>
      </c>
      <c r="B178">
        <v>12.4415</v>
      </c>
      <c r="C178">
        <f>B178-PIOMAS.monthly.Current.v2.1.csv!$J$48</f>
        <v>2.0380225581395361</v>
      </c>
      <c r="E178" s="11">
        <f t="shared" si="9"/>
        <v>2.0111800000000031</v>
      </c>
      <c r="G178" s="4">
        <f t="shared" si="10"/>
        <v>3.0221633337448428</v>
      </c>
      <c r="H178" s="4">
        <f t="shared" si="12"/>
        <v>-0.98414077560530666</v>
      </c>
      <c r="I178" s="4">
        <f t="shared" si="11"/>
        <v>0.96853306620901458</v>
      </c>
    </row>
    <row r="179" spans="1:9">
      <c r="A179" s="1">
        <v>32781</v>
      </c>
      <c r="B179">
        <v>13.963800000000001</v>
      </c>
      <c r="C179">
        <f>B179-PIOMAS.monthly.Current.v2.1.csv!$K$48</f>
        <v>2.4057079069767457</v>
      </c>
      <c r="E179" s="11">
        <f t="shared" si="9"/>
        <v>1.98658</v>
      </c>
      <c r="G179" s="4">
        <f t="shared" si="10"/>
        <v>2.9930271947649461</v>
      </c>
      <c r="H179" s="4">
        <f t="shared" si="12"/>
        <v>-0.58731928778820031</v>
      </c>
      <c r="I179" s="4">
        <f t="shared" si="11"/>
        <v>0.34494394580803883</v>
      </c>
    </row>
    <row r="180" spans="1:9">
      <c r="A180" s="1">
        <v>32812</v>
      </c>
      <c r="B180">
        <v>16.982600000000001</v>
      </c>
      <c r="C180">
        <f>B180-PIOMAS.monthly.Current.v2.1.csv!$L$48</f>
        <v>2.6253988372093033</v>
      </c>
      <c r="E180" s="11">
        <f t="shared" si="9"/>
        <v>1.9611600000000031</v>
      </c>
      <c r="G180" s="4">
        <f t="shared" si="10"/>
        <v>2.9628250862329257</v>
      </c>
      <c r="H180" s="4">
        <f t="shared" si="12"/>
        <v>-0.33742624902362239</v>
      </c>
      <c r="I180" s="4">
        <f t="shared" si="11"/>
        <v>0.11385647353015163</v>
      </c>
    </row>
    <row r="181" spans="1:9">
      <c r="A181" s="1">
        <v>32842</v>
      </c>
      <c r="B181">
        <v>20.398199999999999</v>
      </c>
      <c r="C181">
        <f>B181-PIOMAS.monthly.Current.v2.1.csv!$M$48</f>
        <v>2.7302395348837152</v>
      </c>
      <c r="E181" s="11">
        <f t="shared" si="9"/>
        <v>1.9365600000000001</v>
      </c>
      <c r="G181" s="4">
        <f t="shared" si="10"/>
        <v>2.9335064368858661</v>
      </c>
      <c r="H181" s="4">
        <f t="shared" si="12"/>
        <v>-0.20326690200215092</v>
      </c>
      <c r="I181" s="4">
        <f t="shared" si="11"/>
        <v>4.1317433449552028E-2</v>
      </c>
    </row>
    <row r="182" spans="1:9">
      <c r="A182" s="1">
        <v>32873</v>
      </c>
      <c r="B182">
        <v>23.852900000000002</v>
      </c>
      <c r="C182">
        <f>B182-PIOMAS.monthly.Current.v2.1.csv!$B$48</f>
        <v>2.5438232558139582</v>
      </c>
      <c r="E182" s="11">
        <f t="shared" si="9"/>
        <v>1.9111400000000032</v>
      </c>
      <c r="G182" s="4">
        <f t="shared" si="10"/>
        <v>2.9031176191159722</v>
      </c>
      <c r="H182" s="4">
        <f t="shared" si="12"/>
        <v>-0.35929436330201403</v>
      </c>
      <c r="I182" s="4">
        <f t="shared" si="11"/>
        <v>0.12909243950059965</v>
      </c>
    </row>
    <row r="183" spans="1:9">
      <c r="A183" s="1">
        <v>32904</v>
      </c>
      <c r="B183">
        <v>26.672599999999999</v>
      </c>
      <c r="C183">
        <f>B183-PIOMAS.monthly.Current.v2.1.csv!$C$48</f>
        <v>2.605783720930237</v>
      </c>
      <c r="E183" s="11">
        <f t="shared" si="9"/>
        <v>1.8857200000000027</v>
      </c>
      <c r="G183" s="4">
        <f t="shared" si="10"/>
        <v>2.8726353661643325</v>
      </c>
      <c r="H183" s="4">
        <f t="shared" si="12"/>
        <v>-0.26685164523409544</v>
      </c>
      <c r="I183" s="4">
        <f t="shared" si="11"/>
        <v>7.1209800564143527E-2</v>
      </c>
    </row>
    <row r="184" spans="1:9">
      <c r="A184" s="1">
        <v>32932</v>
      </c>
      <c r="B184">
        <v>28.713799999999999</v>
      </c>
      <c r="C184">
        <f>B184-PIOMAS.monthly.Current.v2.1.csv!$D$48</f>
        <v>2.5867325581395342</v>
      </c>
      <c r="E184" s="11">
        <f t="shared" si="9"/>
        <v>1.8627600000000015</v>
      </c>
      <c r="G184" s="4">
        <f t="shared" si="10"/>
        <v>2.8450235151033048</v>
      </c>
      <c r="H184" s="4">
        <f t="shared" si="12"/>
        <v>-0.25829095696377058</v>
      </c>
      <c r="I184" s="4">
        <f t="shared" si="11"/>
        <v>6.6714218449260385E-2</v>
      </c>
    </row>
    <row r="185" spans="1:9">
      <c r="A185" s="1">
        <v>32963</v>
      </c>
      <c r="B185">
        <v>29.7346</v>
      </c>
      <c r="C185">
        <f>B185-PIOMAS.monthly.Current.v2.1.csv!$E$48</f>
        <v>2.5920372093023154</v>
      </c>
      <c r="E185" s="11">
        <f t="shared" si="9"/>
        <v>1.8373400000000011</v>
      </c>
      <c r="G185" s="4">
        <f t="shared" si="10"/>
        <v>2.8143661467820849</v>
      </c>
      <c r="H185" s="4">
        <f t="shared" si="12"/>
        <v>-0.22232893747976945</v>
      </c>
      <c r="I185" s="4">
        <f t="shared" si="11"/>
        <v>4.9430156440883236E-2</v>
      </c>
    </row>
    <row r="186" spans="1:9">
      <c r="A186" s="1">
        <v>32993</v>
      </c>
      <c r="B186">
        <v>29.3124</v>
      </c>
      <c r="C186">
        <f>B186-PIOMAS.monthly.Current.v2.1.csv!$F$48</f>
        <v>2.9697395348837148</v>
      </c>
      <c r="E186" s="11">
        <f t="shared" si="9"/>
        <v>1.8127400000000016</v>
      </c>
      <c r="G186" s="4">
        <f t="shared" si="10"/>
        <v>2.7846114726520104</v>
      </c>
      <c r="H186" s="4">
        <f t="shared" si="12"/>
        <v>0.18512806223170442</v>
      </c>
      <c r="I186" s="4">
        <f t="shared" si="11"/>
        <v>3.4272399425665824E-2</v>
      </c>
    </row>
    <row r="187" spans="1:9">
      <c r="A187" s="1">
        <v>33024</v>
      </c>
      <c r="B187">
        <v>26.551500000000001</v>
      </c>
      <c r="C187">
        <f>B187-PIOMAS.monthly.Current.v2.1.csv!$G$48</f>
        <v>3.7257465116279072</v>
      </c>
      <c r="E187" s="11">
        <f t="shared" si="9"/>
        <v>1.7873200000000011</v>
      </c>
      <c r="G187" s="4">
        <f t="shared" si="10"/>
        <v>2.753776810900106</v>
      </c>
      <c r="H187" s="4">
        <f t="shared" si="12"/>
        <v>0.9719697007278012</v>
      </c>
      <c r="I187" s="4">
        <f t="shared" si="11"/>
        <v>0.94472509913289138</v>
      </c>
    </row>
    <row r="188" spans="1:9">
      <c r="A188" s="1">
        <v>33054</v>
      </c>
      <c r="B188">
        <v>20.029599999999999</v>
      </c>
      <c r="C188">
        <f>B188-PIOMAS.monthly.Current.v2.1.csv!$H$48</f>
        <v>3.6717034883720849</v>
      </c>
      <c r="E188" s="11">
        <f t="shared" si="9"/>
        <v>1.7627200000000016</v>
      </c>
      <c r="G188" s="4">
        <f t="shared" si="10"/>
        <v>2.7238524191156261</v>
      </c>
      <c r="H188" s="4">
        <f t="shared" si="12"/>
        <v>0.94785106925645879</v>
      </c>
      <c r="I188" s="4">
        <f t="shared" si="11"/>
        <v>0.89842164949061221</v>
      </c>
    </row>
    <row r="189" spans="1:9">
      <c r="A189" s="1">
        <v>33085</v>
      </c>
      <c r="B189">
        <v>14.8954</v>
      </c>
      <c r="C189">
        <f>B189-PIOMAS.monthly.Current.v2.1.csv!$I$48</f>
        <v>3.2194602325581432</v>
      </c>
      <c r="E189" s="11">
        <f t="shared" si="9"/>
        <v>1.7373000000000012</v>
      </c>
      <c r="G189" s="4">
        <f t="shared" si="10"/>
        <v>2.6928443064688921</v>
      </c>
      <c r="H189" s="4">
        <f t="shared" si="12"/>
        <v>0.52661592608925112</v>
      </c>
      <c r="I189" s="4">
        <f t="shared" si="11"/>
        <v>0.27732433361083958</v>
      </c>
    </row>
    <row r="190" spans="1:9">
      <c r="A190" s="1">
        <v>33116</v>
      </c>
      <c r="B190">
        <v>13.855399999999999</v>
      </c>
      <c r="C190">
        <f>B190-PIOMAS.monthly.Current.v2.1.csv!$J$48</f>
        <v>3.4519225581395361</v>
      </c>
      <c r="E190" s="11">
        <f t="shared" si="9"/>
        <v>1.7118800000000007</v>
      </c>
      <c r="G190" s="4">
        <f t="shared" si="10"/>
        <v>2.6617495261668305</v>
      </c>
      <c r="H190" s="4">
        <f t="shared" si="12"/>
        <v>0.79017303197270561</v>
      </c>
      <c r="I190" s="4">
        <f t="shared" si="11"/>
        <v>0.62437342045693844</v>
      </c>
    </row>
    <row r="191" spans="1:9">
      <c r="A191" s="1">
        <v>33146</v>
      </c>
      <c r="B191">
        <v>15.1958</v>
      </c>
      <c r="C191">
        <f>B191-PIOMAS.monthly.Current.v2.1.csv!$K$48</f>
        <v>3.6377079069767451</v>
      </c>
      <c r="E191" s="11">
        <f t="shared" si="9"/>
        <v>1.6872800000000012</v>
      </c>
      <c r="G191" s="4">
        <f t="shared" si="10"/>
        <v>2.6315762267396705</v>
      </c>
      <c r="H191" s="4">
        <f t="shared" si="12"/>
        <v>1.0061316802370746</v>
      </c>
      <c r="I191" s="4">
        <f t="shared" si="11"/>
        <v>1.0123009579766789</v>
      </c>
    </row>
    <row r="192" spans="1:9">
      <c r="A192" s="1">
        <v>33177</v>
      </c>
      <c r="B192">
        <v>17.9405</v>
      </c>
      <c r="C192">
        <f>B192-PIOMAS.monthly.Current.v2.1.csv!$L$48</f>
        <v>3.583298837209302</v>
      </c>
      <c r="E192" s="11">
        <f t="shared" si="9"/>
        <v>1.6618600000000008</v>
      </c>
      <c r="G192" s="4">
        <f t="shared" si="10"/>
        <v>2.6003138315717793</v>
      </c>
      <c r="H192" s="4">
        <f t="shared" si="12"/>
        <v>0.98298500563752267</v>
      </c>
      <c r="I192" s="4">
        <f t="shared" si="11"/>
        <v>0.96625952130820048</v>
      </c>
    </row>
    <row r="193" spans="1:9">
      <c r="A193" s="1">
        <v>33207</v>
      </c>
      <c r="B193">
        <v>21.211200000000002</v>
      </c>
      <c r="C193">
        <f>B193-PIOMAS.monthly.Current.v2.1.csv!$M$48</f>
        <v>3.5432395348837176</v>
      </c>
      <c r="E193" s="11">
        <f t="shared" si="9"/>
        <v>1.6372600000000013</v>
      </c>
      <c r="G193" s="4">
        <f t="shared" si="10"/>
        <v>2.5699802067821951</v>
      </c>
      <c r="H193" s="4">
        <f t="shared" si="12"/>
        <v>0.97325932810152249</v>
      </c>
      <c r="I193" s="4">
        <f t="shared" si="11"/>
        <v>0.94723371973662696</v>
      </c>
    </row>
    <row r="194" spans="1:9">
      <c r="A194" s="1">
        <v>33238</v>
      </c>
      <c r="B194">
        <v>24.199200000000001</v>
      </c>
      <c r="C194">
        <f>B194-PIOMAS.monthly.Current.v2.1.csv!$B$48</f>
        <v>2.8901232558139576</v>
      </c>
      <c r="E194" s="11">
        <f t="shared" si="9"/>
        <v>1.6118400000000008</v>
      </c>
      <c r="G194" s="4">
        <f t="shared" si="10"/>
        <v>2.5385540925873631</v>
      </c>
      <c r="H194" s="4">
        <f t="shared" si="12"/>
        <v>0.35156916322659448</v>
      </c>
      <c r="I194" s="4">
        <f t="shared" si="11"/>
        <v>0.12360087653184783</v>
      </c>
    </row>
    <row r="195" spans="1:9">
      <c r="A195" s="1">
        <v>33269</v>
      </c>
      <c r="B195">
        <v>26.431000000000001</v>
      </c>
      <c r="C195">
        <f>B195-PIOMAS.monthly.Current.v2.1.csv!$C$48</f>
        <v>2.3641837209302388</v>
      </c>
      <c r="E195" s="11">
        <f t="shared" ref="E195:E258" si="13">$M$2*A195+28.867</f>
        <v>1.5864200000000004</v>
      </c>
      <c r="G195" s="4">
        <f t="shared" ref="G195:G258" si="14">($R$5*COS((A195-$R$2)/$R$4))+$R$6</f>
        <v>2.5070462764795765</v>
      </c>
      <c r="H195" s="4">
        <f t="shared" si="12"/>
        <v>-0.14286255554933769</v>
      </c>
      <c r="I195" s="4">
        <f t="shared" ref="I195:I258" si="15">H195^2</f>
        <v>2.0409709778087596E-2</v>
      </c>
    </row>
    <row r="196" spans="1:9">
      <c r="A196" s="1">
        <v>33297</v>
      </c>
      <c r="B196">
        <v>27.9526</v>
      </c>
      <c r="C196">
        <f>B196-PIOMAS.monthly.Current.v2.1.csv!$D$48</f>
        <v>1.8255325581395354</v>
      </c>
      <c r="E196" s="11">
        <f t="shared" si="13"/>
        <v>1.5634600000000027</v>
      </c>
      <c r="G196" s="4">
        <f t="shared" si="14"/>
        <v>2.4785182227673959</v>
      </c>
      <c r="H196" s="4">
        <f t="shared" si="12"/>
        <v>-0.65298566462786045</v>
      </c>
      <c r="I196" s="4">
        <f t="shared" si="15"/>
        <v>0.42639027820948866</v>
      </c>
    </row>
    <row r="197" spans="1:9">
      <c r="A197" s="1">
        <v>33328</v>
      </c>
      <c r="B197">
        <v>28.4467</v>
      </c>
      <c r="C197">
        <f>B197-PIOMAS.monthly.Current.v2.1.csv!$E$48</f>
        <v>1.3041372093023149</v>
      </c>
      <c r="E197" s="11">
        <f t="shared" si="13"/>
        <v>1.5380400000000023</v>
      </c>
      <c r="G197" s="4">
        <f t="shared" si="14"/>
        <v>2.4468577132254641</v>
      </c>
      <c r="H197" s="4">
        <f t="shared" si="12"/>
        <v>-1.1427205039231492</v>
      </c>
      <c r="I197" s="4">
        <f t="shared" si="15"/>
        <v>1.3058101500863759</v>
      </c>
    </row>
    <row r="198" spans="1:9">
      <c r="A198" s="1">
        <v>33358</v>
      </c>
      <c r="B198">
        <v>27.310500000000001</v>
      </c>
      <c r="C198">
        <f>B198-PIOMAS.monthly.Current.v2.1.csv!$F$48</f>
        <v>0.96783953488371566</v>
      </c>
      <c r="E198" s="11">
        <f t="shared" si="13"/>
        <v>1.5134400000000028</v>
      </c>
      <c r="G198" s="4">
        <f t="shared" si="14"/>
        <v>2.4161435188192697</v>
      </c>
      <c r="H198" s="4">
        <f t="shared" si="12"/>
        <v>-1.448303983935554</v>
      </c>
      <c r="I198" s="4">
        <f t="shared" si="15"/>
        <v>2.0975844298835975</v>
      </c>
    </row>
    <row r="199" spans="1:9">
      <c r="A199" s="1">
        <v>33389</v>
      </c>
      <c r="B199">
        <v>23.809899999999999</v>
      </c>
      <c r="C199">
        <f>B199-PIOMAS.monthly.Current.v2.1.csv!$G$48</f>
        <v>0.98414651162790534</v>
      </c>
      <c r="E199" s="11">
        <f t="shared" si="13"/>
        <v>1.4880200000000023</v>
      </c>
      <c r="G199" s="4">
        <f t="shared" si="14"/>
        <v>2.3843290207761396</v>
      </c>
      <c r="H199" s="4">
        <f t="shared" si="12"/>
        <v>-1.4001825091482343</v>
      </c>
      <c r="I199" s="4">
        <f t="shared" si="15"/>
        <v>1.9605110589246453</v>
      </c>
    </row>
    <row r="200" spans="1:9">
      <c r="A200" s="1">
        <v>33419</v>
      </c>
      <c r="B200">
        <v>17.186299999999999</v>
      </c>
      <c r="C200">
        <f>B200-PIOMAS.monthly.Current.v2.1.csv!$H$48</f>
        <v>0.82840348837208566</v>
      </c>
      <c r="E200" s="11">
        <f t="shared" si="13"/>
        <v>1.4634200000000028</v>
      </c>
      <c r="G200" s="4">
        <f t="shared" si="14"/>
        <v>2.3534677213101807</v>
      </c>
      <c r="H200" s="4">
        <f t="shared" si="12"/>
        <v>-1.525064232938095</v>
      </c>
      <c r="I200" s="4">
        <f t="shared" si="15"/>
        <v>2.3258209145870601</v>
      </c>
    </row>
    <row r="201" spans="1:9">
      <c r="A201" s="1">
        <v>33450</v>
      </c>
      <c r="B201">
        <v>12.4376</v>
      </c>
      <c r="C201">
        <f>B201-PIOMAS.monthly.Current.v2.1.csv!$I$48</f>
        <v>0.76166023255814252</v>
      </c>
      <c r="E201" s="11">
        <f t="shared" si="13"/>
        <v>1.4380000000000024</v>
      </c>
      <c r="G201" s="4">
        <f t="shared" si="14"/>
        <v>2.3215031994063766</v>
      </c>
      <c r="H201" s="4">
        <f t="shared" si="12"/>
        <v>-1.5598429668482341</v>
      </c>
      <c r="I201" s="4">
        <f t="shared" si="15"/>
        <v>2.4331100812259012</v>
      </c>
    </row>
    <row r="202" spans="1:9">
      <c r="A202" s="1">
        <v>33481</v>
      </c>
      <c r="B202">
        <v>11.236000000000001</v>
      </c>
      <c r="C202">
        <f>B202-PIOMAS.monthly.Current.v2.1.csv!$J$48</f>
        <v>0.83252255813953724</v>
      </c>
      <c r="E202" s="11">
        <f t="shared" si="13"/>
        <v>1.4125800000000019</v>
      </c>
      <c r="G202" s="4">
        <f t="shared" si="14"/>
        <v>2.2894639612485936</v>
      </c>
      <c r="H202" s="4">
        <f t="shared" si="12"/>
        <v>-1.4569414031090564</v>
      </c>
      <c r="I202" s="4">
        <f t="shared" si="15"/>
        <v>2.1226782520933858</v>
      </c>
    </row>
    <row r="203" spans="1:9">
      <c r="A203" s="1">
        <v>33511</v>
      </c>
      <c r="B203">
        <v>12.1275</v>
      </c>
      <c r="C203">
        <f>B203-PIOMAS.monthly.Current.v2.1.csv!$K$48</f>
        <v>0.56940790697674437</v>
      </c>
      <c r="E203" s="11">
        <f t="shared" si="13"/>
        <v>1.3879800000000024</v>
      </c>
      <c r="G203" s="4">
        <f t="shared" si="14"/>
        <v>2.2583880783076622</v>
      </c>
      <c r="H203" s="4">
        <f t="shared" si="12"/>
        <v>-1.6889801713309178</v>
      </c>
      <c r="I203" s="4">
        <f t="shared" si="15"/>
        <v>2.8526540191490164</v>
      </c>
    </row>
    <row r="204" spans="1:9">
      <c r="A204" s="1">
        <v>33542</v>
      </c>
      <c r="B204">
        <v>14.8368</v>
      </c>
      <c r="C204">
        <f>B204-PIOMAS.monthly.Current.v2.1.csv!$L$48</f>
        <v>0.47959883720930208</v>
      </c>
      <c r="E204" s="11">
        <f t="shared" si="13"/>
        <v>1.362560000000002</v>
      </c>
      <c r="G204" s="4">
        <f t="shared" si="14"/>
        <v>2.2262048309494236</v>
      </c>
      <c r="H204" s="4">
        <f t="shared" si="12"/>
        <v>-1.7466059937401215</v>
      </c>
      <c r="I204" s="4">
        <f t="shared" si="15"/>
        <v>3.0506324973689174</v>
      </c>
    </row>
    <row r="205" spans="1:9">
      <c r="A205" s="1">
        <v>33572</v>
      </c>
      <c r="B205">
        <v>18.1783</v>
      </c>
      <c r="C205">
        <f>B205-PIOMAS.monthly.Current.v2.1.csv!$M$48</f>
        <v>0.51033953488371608</v>
      </c>
      <c r="E205" s="11">
        <f t="shared" si="13"/>
        <v>1.3379600000000025</v>
      </c>
      <c r="G205" s="4">
        <f t="shared" si="14"/>
        <v>2.1949915227232726</v>
      </c>
      <c r="H205" s="4">
        <f t="shared" si="12"/>
        <v>-1.6846519878395565</v>
      </c>
      <c r="I205" s="4">
        <f t="shared" si="15"/>
        <v>2.8380523201317693</v>
      </c>
    </row>
    <row r="206" spans="1:9">
      <c r="A206" s="1">
        <v>33603</v>
      </c>
      <c r="B206">
        <v>21.647600000000001</v>
      </c>
      <c r="C206">
        <f>B206-PIOMAS.monthly.Current.v2.1.csv!$B$48</f>
        <v>0.33852325581395704</v>
      </c>
      <c r="E206" s="11">
        <f t="shared" si="13"/>
        <v>1.312540000000002</v>
      </c>
      <c r="G206" s="4">
        <f t="shared" si="14"/>
        <v>2.1626682767576897</v>
      </c>
      <c r="H206" s="4">
        <f t="shared" si="12"/>
        <v>-1.8241450209437327</v>
      </c>
      <c r="I206" s="4">
        <f t="shared" si="15"/>
        <v>3.327505057433811</v>
      </c>
    </row>
    <row r="207" spans="1:9">
      <c r="A207" s="1">
        <v>33634</v>
      </c>
      <c r="B207">
        <v>24.473500000000001</v>
      </c>
      <c r="C207">
        <f>B207-PIOMAS.monthly.Current.v2.1.csv!$C$48</f>
        <v>0.40668372093023919</v>
      </c>
      <c r="E207" s="11">
        <f t="shared" si="13"/>
        <v>1.2871200000000016</v>
      </c>
      <c r="G207" s="4">
        <f t="shared" si="14"/>
        <v>2.1302754265493546</v>
      </c>
      <c r="H207" s="4">
        <f t="shared" si="12"/>
        <v>-1.7235917056191155</v>
      </c>
      <c r="I207" s="4">
        <f t="shared" si="15"/>
        <v>2.9707683676790118</v>
      </c>
    </row>
    <row r="208" spans="1:9">
      <c r="A208" s="1">
        <v>33663</v>
      </c>
      <c r="B208">
        <v>26.386900000000001</v>
      </c>
      <c r="C208">
        <f>B208-PIOMAS.monthly.Current.v2.1.csv!$D$48</f>
        <v>0.25983255813953576</v>
      </c>
      <c r="E208" s="11">
        <f t="shared" si="13"/>
        <v>1.263340000000003</v>
      </c>
      <c r="G208" s="4">
        <f t="shared" si="14"/>
        <v>2.0999103479332311</v>
      </c>
      <c r="H208" s="4">
        <f t="shared" si="12"/>
        <v>-1.8400777897936953</v>
      </c>
      <c r="I208" s="4">
        <f t="shared" si="15"/>
        <v>3.3858862724920509</v>
      </c>
    </row>
    <row r="209" spans="1:9">
      <c r="A209" s="1">
        <v>33694</v>
      </c>
      <c r="B209">
        <v>27.445399999999999</v>
      </c>
      <c r="C209">
        <f>B209-PIOMAS.monthly.Current.v2.1.csv!$E$48</f>
        <v>0.30283720930231439</v>
      </c>
      <c r="E209" s="11">
        <f t="shared" si="13"/>
        <v>1.2379200000000026</v>
      </c>
      <c r="G209" s="4">
        <f t="shared" si="14"/>
        <v>2.0673857434442424</v>
      </c>
      <c r="H209" s="4">
        <f t="shared" si="12"/>
        <v>-1.764548534141928</v>
      </c>
      <c r="I209" s="4">
        <f t="shared" si="15"/>
        <v>3.113631529342427</v>
      </c>
    </row>
    <row r="210" spans="1:9">
      <c r="A210" s="1">
        <v>33724</v>
      </c>
      <c r="B210">
        <v>27.255299999999998</v>
      </c>
      <c r="C210">
        <f>B210-PIOMAS.monthly.Current.v2.1.csv!$F$48</f>
        <v>0.91263953488371286</v>
      </c>
      <c r="E210" s="11">
        <f t="shared" si="13"/>
        <v>1.2133200000000031</v>
      </c>
      <c r="G210" s="4">
        <f t="shared" si="14"/>
        <v>2.0358469563267918</v>
      </c>
      <c r="H210" s="4">
        <f t="shared" si="12"/>
        <v>-1.1232074214430789</v>
      </c>
      <c r="I210" s="4">
        <f t="shared" si="15"/>
        <v>1.2615949115848104</v>
      </c>
    </row>
    <row r="211" spans="1:9">
      <c r="A211" s="1">
        <v>33755</v>
      </c>
      <c r="B211">
        <v>24.865600000000001</v>
      </c>
      <c r="C211">
        <f>B211-PIOMAS.monthly.Current.v2.1.csv!$G$48</f>
        <v>2.039846511627907</v>
      </c>
      <c r="E211" s="11">
        <f t="shared" si="13"/>
        <v>1.1879000000000026</v>
      </c>
      <c r="G211" s="4">
        <f t="shared" si="14"/>
        <v>2.0031924216520278</v>
      </c>
      <c r="H211" s="4">
        <f t="shared" si="12"/>
        <v>3.6654089975879156E-2</v>
      </c>
      <c r="I211" s="4">
        <f t="shared" si="15"/>
        <v>1.3435223119598449E-3</v>
      </c>
    </row>
    <row r="212" spans="1:9">
      <c r="A212" s="1">
        <v>33785</v>
      </c>
      <c r="B212">
        <v>19.2821</v>
      </c>
      <c r="C212">
        <f>B212-PIOMAS.monthly.Current.v2.1.csv!$H$48</f>
        <v>2.9242034883720862</v>
      </c>
      <c r="E212" s="11">
        <f t="shared" si="13"/>
        <v>1.1633000000000031</v>
      </c>
      <c r="G212" s="4">
        <f t="shared" si="14"/>
        <v>1.9715298627341549</v>
      </c>
      <c r="H212" s="4">
        <f t="shared" si="12"/>
        <v>0.95267362563793134</v>
      </c>
      <c r="I212" s="4">
        <f t="shared" si="15"/>
        <v>0.90758703698612131</v>
      </c>
    </row>
    <row r="213" spans="1:9">
      <c r="A213" s="1">
        <v>33816</v>
      </c>
      <c r="B213">
        <v>14.896100000000001</v>
      </c>
      <c r="C213">
        <f>B213-PIOMAS.monthly.Current.v2.1.csv!$I$48</f>
        <v>3.2201602325581433</v>
      </c>
      <c r="E213" s="11">
        <f t="shared" si="13"/>
        <v>1.1378800000000027</v>
      </c>
      <c r="G213" s="4">
        <f t="shared" si="14"/>
        <v>1.9387494671973333</v>
      </c>
      <c r="H213" s="4">
        <f t="shared" si="12"/>
        <v>1.28141076536081</v>
      </c>
      <c r="I213" s="4">
        <f t="shared" si="15"/>
        <v>1.6420135495825769</v>
      </c>
    </row>
    <row r="214" spans="1:9">
      <c r="A214" s="1">
        <v>33847</v>
      </c>
      <c r="B214">
        <v>13.949400000000001</v>
      </c>
      <c r="C214">
        <f>B214-PIOMAS.monthly.Current.v2.1.csv!$J$48</f>
        <v>3.5459225581395373</v>
      </c>
      <c r="E214" s="11">
        <f t="shared" si="13"/>
        <v>1.1124600000000022</v>
      </c>
      <c r="G214" s="4">
        <f t="shared" si="14"/>
        <v>1.905906674116701</v>
      </c>
      <c r="H214" s="4">
        <f t="shared" si="12"/>
        <v>1.6400158840228363</v>
      </c>
      <c r="I214" s="4">
        <f t="shared" si="15"/>
        <v>2.6896520998472053</v>
      </c>
    </row>
    <row r="215" spans="1:9">
      <c r="A215" s="1">
        <v>33877</v>
      </c>
      <c r="B215">
        <v>15.393599999999999</v>
      </c>
      <c r="C215">
        <f>B215-PIOMAS.monthly.Current.v2.1.csv!$K$48</f>
        <v>3.8355079069767442</v>
      </c>
      <c r="E215" s="11">
        <f t="shared" si="13"/>
        <v>1.0878600000000027</v>
      </c>
      <c r="G215" s="4">
        <f t="shared" si="14"/>
        <v>1.8740649107945988</v>
      </c>
      <c r="H215" s="4">
        <f t="shared" si="12"/>
        <v>1.9614429961821453</v>
      </c>
      <c r="I215" s="4">
        <f t="shared" si="15"/>
        <v>3.8472586272719913</v>
      </c>
    </row>
    <row r="216" spans="1:9">
      <c r="A216" s="1">
        <v>33908</v>
      </c>
      <c r="B216">
        <v>17.398299999999999</v>
      </c>
      <c r="C216">
        <f>B216-PIOMAS.monthly.Current.v2.1.csv!$L$48</f>
        <v>3.0410988372093009</v>
      </c>
      <c r="E216" s="11">
        <f t="shared" si="13"/>
        <v>1.0624400000000023</v>
      </c>
      <c r="G216" s="4">
        <f t="shared" si="14"/>
        <v>1.8411024236955691</v>
      </c>
      <c r="H216" s="4">
        <f t="shared" si="12"/>
        <v>1.1999964135137318</v>
      </c>
      <c r="I216" s="4">
        <f t="shared" si="15"/>
        <v>1.4399913924458192</v>
      </c>
    </row>
    <row r="217" spans="1:9">
      <c r="A217" s="1">
        <v>33938</v>
      </c>
      <c r="B217">
        <v>20.151800000000001</v>
      </c>
      <c r="C217">
        <f>B217-PIOMAS.monthly.Current.v2.1.csv!$M$48</f>
        <v>2.4838395348837174</v>
      </c>
      <c r="E217" s="11">
        <f t="shared" si="13"/>
        <v>1.0378400000000028</v>
      </c>
      <c r="G217" s="4">
        <f t="shared" si="14"/>
        <v>1.8091468132660673</v>
      </c>
      <c r="H217" s="4">
        <f t="shared" si="12"/>
        <v>0.67469272161765015</v>
      </c>
      <c r="I217" s="4">
        <f t="shared" si="15"/>
        <v>0.45521026860383196</v>
      </c>
    </row>
    <row r="218" spans="1:9">
      <c r="A218" s="1">
        <v>33969</v>
      </c>
      <c r="B218">
        <v>23.497299999999999</v>
      </c>
      <c r="C218">
        <f>B218-PIOMAS.monthly.Current.v2.1.csv!$B$48</f>
        <v>2.1882232558139556</v>
      </c>
      <c r="E218" s="11">
        <f t="shared" si="13"/>
        <v>1.0124200000000023</v>
      </c>
      <c r="G218" s="4">
        <f t="shared" si="14"/>
        <v>1.7760687398485939</v>
      </c>
      <c r="H218" s="4">
        <f t="shared" si="12"/>
        <v>0.41215451596536168</v>
      </c>
      <c r="I218" s="4">
        <f t="shared" si="15"/>
        <v>0.16987134503064158</v>
      </c>
    </row>
    <row r="219" spans="1:9">
      <c r="A219" s="1">
        <v>34000</v>
      </c>
      <c r="B219">
        <v>26.315300000000001</v>
      </c>
      <c r="C219">
        <f>B219-PIOMAS.monthly.Current.v2.1.csv!$C$48</f>
        <v>2.2484837209302384</v>
      </c>
      <c r="E219" s="11">
        <f t="shared" si="13"/>
        <v>0.98700000000000188</v>
      </c>
      <c r="G219" s="4">
        <f t="shared" si="14"/>
        <v>1.7429335046735643</v>
      </c>
      <c r="H219" s="4">
        <f t="shared" si="12"/>
        <v>0.50555021625667407</v>
      </c>
      <c r="I219" s="4">
        <f t="shared" si="15"/>
        <v>0.25558102115716991</v>
      </c>
    </row>
    <row r="220" spans="1:9">
      <c r="A220" s="1">
        <v>34028</v>
      </c>
      <c r="B220">
        <v>28.316600000000001</v>
      </c>
      <c r="C220">
        <f>B220-PIOMAS.monthly.Current.v2.1.csv!$D$48</f>
        <v>2.1895325581395362</v>
      </c>
      <c r="E220" s="11">
        <f t="shared" si="13"/>
        <v>0.96404000000000067</v>
      </c>
      <c r="G220" s="4">
        <f t="shared" si="14"/>
        <v>1.7129566604322912</v>
      </c>
      <c r="H220" s="4">
        <f t="shared" si="12"/>
        <v>0.47657589770724496</v>
      </c>
      <c r="I220" s="4">
        <f t="shared" si="15"/>
        <v>0.22712458627546642</v>
      </c>
    </row>
    <row r="221" spans="1:9">
      <c r="A221" s="1">
        <v>34059</v>
      </c>
      <c r="B221">
        <v>29.3703</v>
      </c>
      <c r="C221">
        <f>B221-PIOMAS.monthly.Current.v2.1.csv!$E$48</f>
        <v>2.2277372093023153</v>
      </c>
      <c r="E221" s="11">
        <f t="shared" si="13"/>
        <v>0.93862000000000023</v>
      </c>
      <c r="G221" s="4">
        <f t="shared" si="14"/>
        <v>1.6797155813277693</v>
      </c>
      <c r="H221" s="4">
        <f t="shared" si="12"/>
        <v>0.54802162797454601</v>
      </c>
      <c r="I221" s="4">
        <f t="shared" si="15"/>
        <v>0.30032770472787174</v>
      </c>
    </row>
    <row r="222" spans="1:9">
      <c r="A222" s="1">
        <v>34089</v>
      </c>
      <c r="B222">
        <v>28.741199999999999</v>
      </c>
      <c r="C222">
        <f>B222-PIOMAS.monthly.Current.v2.1.csv!$F$48</f>
        <v>2.3985395348837137</v>
      </c>
      <c r="E222" s="11">
        <f t="shared" si="13"/>
        <v>0.91402000000000072</v>
      </c>
      <c r="G222" s="4">
        <f t="shared" si="14"/>
        <v>1.6474953111573933</v>
      </c>
      <c r="H222" s="4">
        <f t="shared" si="12"/>
        <v>0.7510442237263204</v>
      </c>
      <c r="I222" s="4">
        <f t="shared" si="15"/>
        <v>0.56406742599267123</v>
      </c>
    </row>
    <row r="223" spans="1:9">
      <c r="A223" s="1">
        <v>34120</v>
      </c>
      <c r="B223">
        <v>25.715800000000002</v>
      </c>
      <c r="C223">
        <f>B223-PIOMAS.monthly.Current.v2.1.csv!$G$48</f>
        <v>2.8900465116279079</v>
      </c>
      <c r="E223" s="11">
        <f t="shared" si="13"/>
        <v>0.88860000000000028</v>
      </c>
      <c r="G223" s="4">
        <f t="shared" si="14"/>
        <v>1.6141488748477102</v>
      </c>
      <c r="H223" s="4">
        <f t="shared" si="12"/>
        <v>1.2758976367801977</v>
      </c>
      <c r="I223" s="4">
        <f t="shared" si="15"/>
        <v>1.6279147795412934</v>
      </c>
    </row>
    <row r="224" spans="1:9">
      <c r="A224" s="1">
        <v>34150</v>
      </c>
      <c r="B224">
        <v>19.2424</v>
      </c>
      <c r="C224">
        <f>B224-PIOMAS.monthly.Current.v2.1.csv!$H$48</f>
        <v>2.8845034883720864</v>
      </c>
      <c r="E224" s="11">
        <f t="shared" si="13"/>
        <v>0.86400000000000077</v>
      </c>
      <c r="G224" s="4">
        <f t="shared" si="14"/>
        <v>1.5818286552746545</v>
      </c>
      <c r="H224" s="4">
        <f t="shared" ref="H224:H287" si="16">C224-G224</f>
        <v>1.3026748330974318</v>
      </c>
      <c r="I224" s="4">
        <f t="shared" si="15"/>
        <v>1.6969617207854217</v>
      </c>
    </row>
    <row r="225" spans="1:9">
      <c r="A225" s="1">
        <v>34181</v>
      </c>
      <c r="B225">
        <v>14.3811</v>
      </c>
      <c r="C225">
        <f>B225-PIOMAS.monthly.Current.v2.1.csv!$I$48</f>
        <v>2.7051602325581428</v>
      </c>
      <c r="E225" s="11">
        <f t="shared" si="13"/>
        <v>0.83858000000000033</v>
      </c>
      <c r="G225" s="4">
        <f t="shared" si="14"/>
        <v>1.5483810173065218</v>
      </c>
      <c r="H225" s="4">
        <f t="shared" si="16"/>
        <v>1.156779215251621</v>
      </c>
      <c r="I225" s="4">
        <f t="shared" si="15"/>
        <v>1.338138152838156</v>
      </c>
    </row>
    <row r="226" spans="1:9">
      <c r="A226" s="1">
        <v>34212</v>
      </c>
      <c r="B226">
        <v>13.228400000000001</v>
      </c>
      <c r="C226">
        <f>B226-PIOMAS.monthly.Current.v2.1.csv!$J$48</f>
        <v>2.8249225581395372</v>
      </c>
      <c r="E226" s="11">
        <f t="shared" si="13"/>
        <v>0.81315999999999988</v>
      </c>
      <c r="G226" s="4">
        <f t="shared" si="14"/>
        <v>1.5148835455800829</v>
      </c>
      <c r="H226" s="4">
        <f t="shared" si="16"/>
        <v>1.3100390125594543</v>
      </c>
      <c r="I226" s="4">
        <f t="shared" si="15"/>
        <v>1.71620221442775</v>
      </c>
    </row>
    <row r="227" spans="1:9">
      <c r="A227" s="1">
        <v>34242</v>
      </c>
      <c r="B227">
        <v>14.1989</v>
      </c>
      <c r="C227">
        <f>B227-PIOMAS.monthly.Current.v2.1.csv!$K$48</f>
        <v>2.6408079069767449</v>
      </c>
      <c r="E227" s="11">
        <f t="shared" si="13"/>
        <v>0.78856000000000037</v>
      </c>
      <c r="G227" s="4">
        <f t="shared" si="14"/>
        <v>1.4824202045246357</v>
      </c>
      <c r="H227" s="4">
        <f t="shared" si="16"/>
        <v>1.1583877024521092</v>
      </c>
      <c r="I227" s="4">
        <f t="shared" si="15"/>
        <v>1.3418620691922762</v>
      </c>
    </row>
    <row r="228" spans="1:9">
      <c r="A228" s="1">
        <v>34273</v>
      </c>
      <c r="B228">
        <v>16.615200000000002</v>
      </c>
      <c r="C228">
        <f>B228-PIOMAS.monthly.Current.v2.1.csv!$L$48</f>
        <v>2.2579988372093034</v>
      </c>
      <c r="E228" s="11">
        <f t="shared" si="13"/>
        <v>0.76313999999999993</v>
      </c>
      <c r="G228" s="4">
        <f t="shared" si="14"/>
        <v>1.4488278222090174</v>
      </c>
      <c r="H228" s="4">
        <f t="shared" si="16"/>
        <v>0.80917101500028599</v>
      </c>
      <c r="I228" s="4">
        <f t="shared" si="15"/>
        <v>0.654757731516593</v>
      </c>
    </row>
    <row r="229" spans="1:9">
      <c r="A229" s="1">
        <v>34303</v>
      </c>
      <c r="B229">
        <v>19.915600000000001</v>
      </c>
      <c r="C229">
        <f>B229-PIOMAS.monthly.Current.v2.1.csv!$M$48</f>
        <v>2.2476395348837173</v>
      </c>
      <c r="E229" s="11">
        <f t="shared" si="13"/>
        <v>0.73854000000000042</v>
      </c>
      <c r="G229" s="4">
        <f t="shared" si="14"/>
        <v>1.416274656368073</v>
      </c>
      <c r="H229" s="4">
        <f t="shared" si="16"/>
        <v>0.83136487851564422</v>
      </c>
      <c r="I229" s="4">
        <f t="shared" si="15"/>
        <v>0.69116756122933187</v>
      </c>
    </row>
    <row r="230" spans="1:9">
      <c r="A230" s="1">
        <v>34334</v>
      </c>
      <c r="B230">
        <v>23.4724</v>
      </c>
      <c r="C230">
        <f>B230-PIOMAS.monthly.Current.v2.1.csv!$B$48</f>
        <v>2.1633232558139568</v>
      </c>
      <c r="E230" s="11">
        <f t="shared" si="13"/>
        <v>0.71311999999999998</v>
      </c>
      <c r="G230" s="4">
        <f t="shared" si="14"/>
        <v>1.3825915496591423</v>
      </c>
      <c r="H230" s="4">
        <f t="shared" si="16"/>
        <v>0.78073170615481446</v>
      </c>
      <c r="I230" s="4">
        <f t="shared" si="15"/>
        <v>0.60954199699540756</v>
      </c>
    </row>
    <row r="231" spans="1:9">
      <c r="A231" s="1">
        <v>34365</v>
      </c>
      <c r="B231">
        <v>26.354700000000001</v>
      </c>
      <c r="C231">
        <f>B231-PIOMAS.monthly.Current.v2.1.csv!$C$48</f>
        <v>2.287883720930239</v>
      </c>
      <c r="E231" s="11">
        <f t="shared" si="13"/>
        <v>0.68770000000000309</v>
      </c>
      <c r="G231" s="4">
        <f t="shared" si="14"/>
        <v>1.3488639450311908</v>
      </c>
      <c r="H231" s="4">
        <f t="shared" si="16"/>
        <v>0.93901977589904817</v>
      </c>
      <c r="I231" s="4">
        <f t="shared" si="15"/>
        <v>0.88175813952949866</v>
      </c>
    </row>
    <row r="232" spans="1:9">
      <c r="A232" s="1">
        <v>34393</v>
      </c>
      <c r="B232">
        <v>28.299900000000001</v>
      </c>
      <c r="C232">
        <f>B232-PIOMAS.monthly.Current.v2.1.csv!$D$48</f>
        <v>2.172832558139536</v>
      </c>
      <c r="E232" s="11">
        <f t="shared" si="13"/>
        <v>0.66474000000000188</v>
      </c>
      <c r="G232" s="4">
        <f t="shared" si="14"/>
        <v>1.3183629581188911</v>
      </c>
      <c r="H232" s="4">
        <f t="shared" si="16"/>
        <v>0.85446960002064487</v>
      </c>
      <c r="I232" s="4">
        <f t="shared" si="15"/>
        <v>0.73011829735944078</v>
      </c>
    </row>
    <row r="233" spans="1:9">
      <c r="A233" s="1">
        <v>34424</v>
      </c>
      <c r="B233">
        <v>29.409199999999998</v>
      </c>
      <c r="C233">
        <f>B233-PIOMAS.monthly.Current.v2.1.csv!$E$48</f>
        <v>2.2666372093023135</v>
      </c>
      <c r="E233" s="11">
        <f t="shared" si="13"/>
        <v>0.63932000000000144</v>
      </c>
      <c r="G233" s="4">
        <f t="shared" si="14"/>
        <v>1.2845536640382114</v>
      </c>
      <c r="H233" s="4">
        <f t="shared" si="16"/>
        <v>0.98208354526410213</v>
      </c>
      <c r="I233" s="4">
        <f t="shared" si="15"/>
        <v>0.96448808987850776</v>
      </c>
    </row>
    <row r="234" spans="1:9">
      <c r="A234" s="1">
        <v>34454</v>
      </c>
      <c r="B234">
        <v>28.822500000000002</v>
      </c>
      <c r="C234">
        <f>B234-PIOMAS.monthly.Current.v2.1.csv!$F$48</f>
        <v>2.4798395348837161</v>
      </c>
      <c r="E234" s="11">
        <f t="shared" si="13"/>
        <v>0.61472000000000193</v>
      </c>
      <c r="G234" s="4">
        <f t="shared" si="14"/>
        <v>1.2517956175105029</v>
      </c>
      <c r="H234" s="4">
        <f t="shared" si="16"/>
        <v>1.2280439173732132</v>
      </c>
      <c r="I234" s="4">
        <f t="shared" si="15"/>
        <v>1.5080918629973472</v>
      </c>
    </row>
    <row r="235" spans="1:9">
      <c r="A235" s="1">
        <v>34485</v>
      </c>
      <c r="B235">
        <v>25.360700000000001</v>
      </c>
      <c r="C235">
        <f>B235-PIOMAS.monthly.Current.v2.1.csv!$G$48</f>
        <v>2.5349465116279077</v>
      </c>
      <c r="E235" s="11">
        <f t="shared" si="13"/>
        <v>0.58930000000000149</v>
      </c>
      <c r="G235" s="4">
        <f t="shared" si="14"/>
        <v>1.2179060091124407</v>
      </c>
      <c r="H235" s="4">
        <f t="shared" si="16"/>
        <v>1.317040502515467</v>
      </c>
      <c r="I235" s="4">
        <f t="shared" si="15"/>
        <v>1.7345956852661939</v>
      </c>
    </row>
    <row r="236" spans="1:9">
      <c r="A236" s="1">
        <v>34515</v>
      </c>
      <c r="B236">
        <v>18.576799999999999</v>
      </c>
      <c r="C236">
        <f>B236-PIOMAS.monthly.Current.v2.1.csv!$H$48</f>
        <v>2.2189034883720851</v>
      </c>
      <c r="E236" s="11">
        <f t="shared" si="13"/>
        <v>0.56470000000000198</v>
      </c>
      <c r="G236" s="4">
        <f t="shared" si="14"/>
        <v>1.1850722813674375</v>
      </c>
      <c r="H236" s="4">
        <f t="shared" si="16"/>
        <v>1.0338312070046476</v>
      </c>
      <c r="I236" s="4">
        <f t="shared" si="15"/>
        <v>1.0688069645766864</v>
      </c>
    </row>
    <row r="237" spans="1:9">
      <c r="A237" s="1">
        <v>34546</v>
      </c>
      <c r="B237">
        <v>13.286</v>
      </c>
      <c r="C237">
        <f>B237-PIOMAS.monthly.Current.v2.1.csv!$I$48</f>
        <v>1.6100602325581423</v>
      </c>
      <c r="E237" s="11">
        <f t="shared" si="13"/>
        <v>0.53928000000000154</v>
      </c>
      <c r="G237" s="4">
        <f t="shared" si="14"/>
        <v>1.1511065818874062</v>
      </c>
      <c r="H237" s="4">
        <f t="shared" si="16"/>
        <v>0.45895365067073612</v>
      </c>
      <c r="I237" s="4">
        <f t="shared" si="15"/>
        <v>0.21063845346399609</v>
      </c>
    </row>
    <row r="238" spans="1:9">
      <c r="A238" s="1">
        <v>34577</v>
      </c>
      <c r="B238">
        <v>11.6258</v>
      </c>
      <c r="C238">
        <f>B238-PIOMAS.monthly.Current.v2.1.csv!$J$48</f>
        <v>1.2223225581395365</v>
      </c>
      <c r="E238" s="11">
        <f t="shared" si="13"/>
        <v>0.51386000000000109</v>
      </c>
      <c r="G238" s="4">
        <f t="shared" si="14"/>
        <v>1.1171038346997744</v>
      </c>
      <c r="H238" s="4">
        <f t="shared" si="16"/>
        <v>0.10521872343976213</v>
      </c>
      <c r="I238" s="4">
        <f t="shared" si="15"/>
        <v>1.1070979762293149E-2</v>
      </c>
    </row>
    <row r="239" spans="1:9">
      <c r="A239" s="1">
        <v>34607</v>
      </c>
      <c r="B239">
        <v>12.812099999999999</v>
      </c>
      <c r="C239">
        <f>B239-PIOMAS.monthly.Current.v2.1.csv!$K$48</f>
        <v>1.254007906976744</v>
      </c>
      <c r="E239" s="11">
        <f t="shared" si="13"/>
        <v>0.48926000000000158</v>
      </c>
      <c r="G239" s="4">
        <f t="shared" si="14"/>
        <v>1.0841637067350913</v>
      </c>
      <c r="H239" s="4">
        <f t="shared" si="16"/>
        <v>0.1698442002416527</v>
      </c>
      <c r="I239" s="4">
        <f t="shared" si="15"/>
        <v>2.884705235572662E-2</v>
      </c>
    </row>
    <row r="240" spans="1:9">
      <c r="A240" s="1">
        <v>34638</v>
      </c>
      <c r="B240">
        <v>15.64</v>
      </c>
      <c r="C240">
        <f>B240-PIOMAS.monthly.Current.v2.1.csv!$L$48</f>
        <v>1.2827988372093024</v>
      </c>
      <c r="E240" s="11">
        <f t="shared" si="13"/>
        <v>0.46384000000000114</v>
      </c>
      <c r="G240" s="4">
        <f t="shared" si="14"/>
        <v>1.0500912557013624</v>
      </c>
      <c r="H240" s="4">
        <f t="shared" si="16"/>
        <v>0.23270758150794002</v>
      </c>
      <c r="I240" s="4">
        <f t="shared" si="15"/>
        <v>5.4152818491274547E-2</v>
      </c>
    </row>
    <row r="241" spans="1:9">
      <c r="A241" s="1">
        <v>34668</v>
      </c>
      <c r="B241">
        <v>18.951000000000001</v>
      </c>
      <c r="C241">
        <f>B241-PIOMAS.monthly.Current.v2.1.csv!$M$48</f>
        <v>1.2830395348837165</v>
      </c>
      <c r="E241" s="11">
        <f t="shared" si="13"/>
        <v>0.43924000000000163</v>
      </c>
      <c r="G241" s="4">
        <f t="shared" si="14"/>
        <v>1.0170857259035859</v>
      </c>
      <c r="H241" s="4">
        <f t="shared" si="16"/>
        <v>0.26595380898013055</v>
      </c>
      <c r="I241" s="4">
        <f t="shared" si="15"/>
        <v>7.0731428511039765E-2</v>
      </c>
    </row>
    <row r="242" spans="1:9">
      <c r="A242" s="1">
        <v>34699</v>
      </c>
      <c r="B242">
        <v>22.4284</v>
      </c>
      <c r="C242">
        <f>B242-PIOMAS.monthly.Current.v2.1.csv!$B$48</f>
        <v>1.1193232558139563</v>
      </c>
      <c r="E242" s="11">
        <f t="shared" si="13"/>
        <v>0.41382000000000119</v>
      </c>
      <c r="G242" s="4">
        <f t="shared" si="14"/>
        <v>0.98294781704455125</v>
      </c>
      <c r="H242" s="4">
        <f t="shared" si="16"/>
        <v>0.13637543876940506</v>
      </c>
      <c r="I242" s="4">
        <f t="shared" si="15"/>
        <v>1.8598260299547746E-2</v>
      </c>
    </row>
    <row r="243" spans="1:9">
      <c r="A243" s="1">
        <v>34730</v>
      </c>
      <c r="B243">
        <v>25.324400000000001</v>
      </c>
      <c r="C243">
        <f>B243-PIOMAS.monthly.Current.v2.1.csv!$C$48</f>
        <v>1.2575837209302385</v>
      </c>
      <c r="E243" s="11">
        <f t="shared" si="13"/>
        <v>0.38840000000000074</v>
      </c>
      <c r="G243" s="4">
        <f t="shared" si="14"/>
        <v>0.94877827257167702</v>
      </c>
      <c r="H243" s="4">
        <f t="shared" si="16"/>
        <v>0.3088054483585615</v>
      </c>
      <c r="I243" s="4">
        <f t="shared" si="15"/>
        <v>9.5360804935932186E-2</v>
      </c>
    </row>
    <row r="244" spans="1:9">
      <c r="A244" s="1">
        <v>34758</v>
      </c>
      <c r="B244">
        <v>27.2989</v>
      </c>
      <c r="C244">
        <f>B244-PIOMAS.monthly.Current.v2.1.csv!$D$48</f>
        <v>1.1718325581395348</v>
      </c>
      <c r="E244" s="11">
        <f t="shared" si="13"/>
        <v>0.3654400000000031</v>
      </c>
      <c r="G244" s="4">
        <f t="shared" si="14"/>
        <v>0.91788918145166132</v>
      </c>
      <c r="H244" s="4">
        <f t="shared" si="16"/>
        <v>0.25394337668787348</v>
      </c>
      <c r="I244" s="4">
        <f t="shared" si="15"/>
        <v>6.4487238563639207E-2</v>
      </c>
    </row>
    <row r="245" spans="1:9">
      <c r="A245" s="1">
        <v>34789</v>
      </c>
      <c r="B245">
        <v>28.4497</v>
      </c>
      <c r="C245">
        <f>B245-PIOMAS.monthly.Current.v2.1.csv!$E$48</f>
        <v>1.307137209302315</v>
      </c>
      <c r="E245" s="11">
        <f t="shared" si="13"/>
        <v>0.34002000000000265</v>
      </c>
      <c r="G245" s="4">
        <f t="shared" si="14"/>
        <v>0.88366246634865864</v>
      </c>
      <c r="H245" s="4">
        <f t="shared" si="16"/>
        <v>0.42347474295365639</v>
      </c>
      <c r="I245" s="4">
        <f t="shared" si="15"/>
        <v>0.17933085791966535</v>
      </c>
    </row>
    <row r="246" spans="1:9">
      <c r="A246" s="1">
        <v>34819</v>
      </c>
      <c r="B246">
        <v>27.9238</v>
      </c>
      <c r="C246">
        <f>B246-PIOMAS.monthly.Current.v2.1.csv!$F$48</f>
        <v>1.5811395348837145</v>
      </c>
      <c r="E246" s="11">
        <f t="shared" si="13"/>
        <v>0.31542000000000314</v>
      </c>
      <c r="G246" s="4">
        <f t="shared" si="14"/>
        <v>0.85051274871337879</v>
      </c>
      <c r="H246" s="4">
        <f t="shared" si="16"/>
        <v>0.73062678617033572</v>
      </c>
      <c r="I246" s="4">
        <f t="shared" si="15"/>
        <v>0.53381550066959349</v>
      </c>
    </row>
    <row r="247" spans="1:9">
      <c r="A247" s="1">
        <v>34850</v>
      </c>
      <c r="B247">
        <v>24.881399999999999</v>
      </c>
      <c r="C247">
        <f>B247-PIOMAS.monthly.Current.v2.1.csv!$G$48</f>
        <v>2.0556465116279057</v>
      </c>
      <c r="E247" s="11">
        <f t="shared" si="13"/>
        <v>0.2900000000000027</v>
      </c>
      <c r="G247" s="4">
        <f t="shared" si="14"/>
        <v>0.81623112039332357</v>
      </c>
      <c r="H247" s="4">
        <f t="shared" si="16"/>
        <v>1.2394153912345822</v>
      </c>
      <c r="I247" s="4">
        <f t="shared" si="15"/>
        <v>1.5361505120291725</v>
      </c>
    </row>
    <row r="248" spans="1:9">
      <c r="A248" s="1">
        <v>34880</v>
      </c>
      <c r="B248">
        <v>18.517199999999999</v>
      </c>
      <c r="C248">
        <f>B248-PIOMAS.monthly.Current.v2.1.csv!$H$48</f>
        <v>2.1593034883720854</v>
      </c>
      <c r="E248" s="11">
        <f t="shared" si="13"/>
        <v>0.26540000000000319</v>
      </c>
      <c r="G248" s="4">
        <f t="shared" si="14"/>
        <v>0.78303032727444</v>
      </c>
      <c r="H248" s="4">
        <f t="shared" si="16"/>
        <v>1.3762731610976453</v>
      </c>
      <c r="I248" s="4">
        <f t="shared" si="15"/>
        <v>1.8941278139577051</v>
      </c>
    </row>
    <row r="249" spans="1:9">
      <c r="A249" s="1">
        <v>34911</v>
      </c>
      <c r="B249">
        <v>13.0764</v>
      </c>
      <c r="C249">
        <f>B249-PIOMAS.monthly.Current.v2.1.csv!$I$48</f>
        <v>1.4004602325581423</v>
      </c>
      <c r="E249" s="11">
        <f t="shared" si="13"/>
        <v>0.23998000000000275</v>
      </c>
      <c r="G249" s="4">
        <f t="shared" si="14"/>
        <v>0.748698057825255</v>
      </c>
      <c r="H249" s="4">
        <f t="shared" si="16"/>
        <v>0.65176217473288733</v>
      </c>
      <c r="I249" s="4">
        <f t="shared" si="15"/>
        <v>0.42479393241254276</v>
      </c>
    </row>
    <row r="250" spans="1:9">
      <c r="A250" s="1">
        <v>34942</v>
      </c>
      <c r="B250">
        <v>11.045299999999999</v>
      </c>
      <c r="C250">
        <f>B250-PIOMAS.monthly.Current.v2.1.csv!$J$48</f>
        <v>0.64182255813953581</v>
      </c>
      <c r="E250" s="11">
        <f t="shared" si="13"/>
        <v>0.2145600000000023</v>
      </c>
      <c r="G250" s="4">
        <f t="shared" si="14"/>
        <v>0.7143416919568808</v>
      </c>
      <c r="H250" s="4">
        <f t="shared" si="16"/>
        <v>-7.2519133817344983E-2</v>
      </c>
      <c r="I250" s="4">
        <f t="shared" si="15"/>
        <v>5.2590247696179884E-3</v>
      </c>
    </row>
    <row r="251" spans="1:9">
      <c r="A251" s="1">
        <v>34972</v>
      </c>
      <c r="B251">
        <v>12.4329</v>
      </c>
      <c r="C251">
        <f>B251-PIOMAS.monthly.Current.v2.1.csv!$K$48</f>
        <v>0.87480790697674493</v>
      </c>
      <c r="E251" s="11">
        <f t="shared" si="13"/>
        <v>0.18996000000000279</v>
      </c>
      <c r="G251" s="4">
        <f t="shared" si="14"/>
        <v>0.68107169444017857</v>
      </c>
      <c r="H251" s="4">
        <f t="shared" si="16"/>
        <v>0.19373621253656637</v>
      </c>
      <c r="I251" s="4">
        <f t="shared" si="15"/>
        <v>3.7533720048013614E-2</v>
      </c>
    </row>
    <row r="252" spans="1:9">
      <c r="A252" s="1">
        <v>35003</v>
      </c>
      <c r="B252">
        <v>15.3774</v>
      </c>
      <c r="C252">
        <f>B252-PIOMAS.monthly.Current.v2.1.csv!$L$48</f>
        <v>1.0201988372093016</v>
      </c>
      <c r="E252" s="11">
        <f t="shared" si="13"/>
        <v>0.16454000000000235</v>
      </c>
      <c r="G252" s="4">
        <f t="shared" si="14"/>
        <v>0.64667114235722822</v>
      </c>
      <c r="H252" s="4">
        <f t="shared" si="16"/>
        <v>0.37352769485207338</v>
      </c>
      <c r="I252" s="4">
        <f t="shared" si="15"/>
        <v>0.13952293882150366</v>
      </c>
    </row>
    <row r="253" spans="1:9">
      <c r="A253" s="1">
        <v>35033</v>
      </c>
      <c r="B253">
        <v>18.393799999999999</v>
      </c>
      <c r="C253">
        <f>B253-PIOMAS.monthly.Current.v2.1.csv!$M$48</f>
        <v>0.72583953488371478</v>
      </c>
      <c r="E253" s="11">
        <f t="shared" si="13"/>
        <v>0.13994000000000284</v>
      </c>
      <c r="G253" s="4">
        <f t="shared" si="14"/>
        <v>0.613360457660721</v>
      </c>
      <c r="H253" s="4">
        <f t="shared" si="16"/>
        <v>0.11247907722299377</v>
      </c>
      <c r="I253" s="4">
        <f t="shared" si="15"/>
        <v>1.2651542812936196E-2</v>
      </c>
    </row>
    <row r="254" spans="1:9">
      <c r="A254" s="1">
        <v>35064</v>
      </c>
      <c r="B254">
        <v>21.7121</v>
      </c>
      <c r="C254">
        <f>B254-PIOMAS.monthly.Current.v2.1.csv!$B$48</f>
        <v>0.40302325581395593</v>
      </c>
      <c r="E254" s="11">
        <f t="shared" si="13"/>
        <v>0.1145200000000024</v>
      </c>
      <c r="G254" s="4">
        <f t="shared" si="14"/>
        <v>0.5789200062710893</v>
      </c>
      <c r="H254" s="4">
        <f t="shared" si="16"/>
        <v>-0.17589675045713338</v>
      </c>
      <c r="I254" s="4">
        <f t="shared" si="15"/>
        <v>3.0939666821379053E-2</v>
      </c>
    </row>
    <row r="255" spans="1:9">
      <c r="A255" s="1">
        <v>35095</v>
      </c>
      <c r="B255">
        <v>24.296800000000001</v>
      </c>
      <c r="C255">
        <f>B255-PIOMAS.monthly.Current.v2.1.csv!$C$48</f>
        <v>0.22998372093023889</v>
      </c>
      <c r="E255" s="11">
        <f t="shared" si="13"/>
        <v>8.9100000000001955E-2</v>
      </c>
      <c r="G255" s="4">
        <f t="shared" si="14"/>
        <v>0.54446092267184742</v>
      </c>
      <c r="H255" s="4">
        <f t="shared" si="16"/>
        <v>-0.31447720174160854</v>
      </c>
      <c r="I255" s="4">
        <f t="shared" si="15"/>
        <v>9.8895910415232352E-2</v>
      </c>
    </row>
    <row r="256" spans="1:9">
      <c r="A256" s="1">
        <v>35124</v>
      </c>
      <c r="B256">
        <v>26.174199999999999</v>
      </c>
      <c r="C256">
        <f>B256-PIOMAS.monthly.Current.v2.1.csv!$D$48</f>
        <v>4.7132558139534098E-2</v>
      </c>
      <c r="E256" s="11">
        <f t="shared" si="13"/>
        <v>6.5319999999999823E-2</v>
      </c>
      <c r="G256" s="4">
        <f t="shared" si="14"/>
        <v>0.51220912031402133</v>
      </c>
      <c r="H256" s="4">
        <f t="shared" si="16"/>
        <v>-0.46507656217448723</v>
      </c>
      <c r="I256" s="4">
        <f t="shared" si="15"/>
        <v>0.21629620868403968</v>
      </c>
    </row>
    <row r="257" spans="1:9">
      <c r="A257" s="1">
        <v>35155</v>
      </c>
      <c r="B257">
        <v>27.152999999999999</v>
      </c>
      <c r="C257">
        <f>B257-PIOMAS.monthly.Current.v2.1.csv!$E$48</f>
        <v>1.0437209302313732E-2</v>
      </c>
      <c r="E257" s="11">
        <f t="shared" si="13"/>
        <v>3.9900000000002933E-2</v>
      </c>
      <c r="G257" s="4">
        <f t="shared" si="14"/>
        <v>0.47771712544117967</v>
      </c>
      <c r="H257" s="4">
        <f t="shared" si="16"/>
        <v>-0.46727991613886594</v>
      </c>
      <c r="I257" s="4">
        <f t="shared" si="15"/>
        <v>0.21835052002674557</v>
      </c>
    </row>
    <row r="258" spans="1:9">
      <c r="A258" s="1">
        <v>35185</v>
      </c>
      <c r="B258">
        <v>26.6892</v>
      </c>
      <c r="C258">
        <f>B258-PIOMAS.monthly.Current.v2.1.csv!$F$48</f>
        <v>0.34653953488371414</v>
      </c>
      <c r="E258" s="11">
        <f t="shared" si="13"/>
        <v>1.5299999999999869E-2</v>
      </c>
      <c r="G258" s="4">
        <f t="shared" si="14"/>
        <v>0.44432312509711336</v>
      </c>
      <c r="H258" s="4">
        <f t="shared" si="16"/>
        <v>-9.7783590213399219E-2</v>
      </c>
      <c r="I258" s="4">
        <f t="shared" si="15"/>
        <v>9.5616305150219832E-3</v>
      </c>
    </row>
    <row r="259" spans="1:9">
      <c r="A259" s="1">
        <v>35216</v>
      </c>
      <c r="B259">
        <v>23.8812</v>
      </c>
      <c r="C259">
        <f>B259-PIOMAS.monthly.Current.v2.1.csv!$G$48</f>
        <v>1.0554465116279061</v>
      </c>
      <c r="E259" s="11">
        <f t="shared" ref="E259:E322" si="17">$M$2*A259+28.867</f>
        <v>-1.011999999999702E-2</v>
      </c>
      <c r="G259" s="4">
        <f t="shared" ref="G259:G322" si="18">($R$5*COS((A259-$R$2)/$R$4))+$R$6</f>
        <v>0.40980193352259514</v>
      </c>
      <c r="H259" s="4">
        <f t="shared" si="16"/>
        <v>0.64564457810531106</v>
      </c>
      <c r="I259" s="4">
        <f t="shared" ref="I259:I322" si="19">H259^2</f>
        <v>0.41685692123678514</v>
      </c>
    </row>
    <row r="260" spans="1:9">
      <c r="A260" s="1">
        <v>35246</v>
      </c>
      <c r="B260">
        <v>17.429500000000001</v>
      </c>
      <c r="C260">
        <f>B260-PIOMAS.monthly.Current.v2.1.csv!$H$48</f>
        <v>1.0716034883720873</v>
      </c>
      <c r="E260" s="11">
        <f t="shared" si="17"/>
        <v>-3.4720000000000084E-2</v>
      </c>
      <c r="G260" s="4">
        <f t="shared" si="18"/>
        <v>0.37638175948067876</v>
      </c>
      <c r="H260" s="4">
        <f t="shared" si="16"/>
        <v>0.69522172889140854</v>
      </c>
      <c r="I260" s="4">
        <f t="shared" si="19"/>
        <v>0.48333325232275914</v>
      </c>
    </row>
    <row r="261" spans="1:9">
      <c r="A261" s="1">
        <v>35277</v>
      </c>
      <c r="B261">
        <v>12.4216</v>
      </c>
      <c r="C261">
        <f>B261-PIOMAS.monthly.Current.v2.1.csv!$I$48</f>
        <v>0.74566023255814251</v>
      </c>
      <c r="E261" s="11">
        <f t="shared" si="17"/>
        <v>-6.0139999999996974E-2</v>
      </c>
      <c r="G261" s="4">
        <f t="shared" si="18"/>
        <v>0.34183567314616042</v>
      </c>
      <c r="H261" s="4">
        <f t="shared" si="16"/>
        <v>0.40382455941198209</v>
      </c>
      <c r="I261" s="4">
        <f t="shared" si="19"/>
        <v>0.16307427478428144</v>
      </c>
    </row>
    <row r="262" spans="1:9">
      <c r="A262" s="1">
        <v>35308</v>
      </c>
      <c r="B262">
        <v>11.084300000000001</v>
      </c>
      <c r="C262">
        <f>B262-PIOMAS.monthly.Current.v2.1.csv!$J$48</f>
        <v>0.68082255813953729</v>
      </c>
      <c r="E262" s="11">
        <f t="shared" si="17"/>
        <v>-8.5559999999997416E-2</v>
      </c>
      <c r="G262" s="4">
        <f t="shared" si="18"/>
        <v>0.30727858502582484</v>
      </c>
      <c r="H262" s="4">
        <f t="shared" si="16"/>
        <v>0.37354397311371246</v>
      </c>
      <c r="I262" s="4">
        <f t="shared" si="19"/>
        <v>0.13953509984957793</v>
      </c>
    </row>
    <row r="263" spans="1:9">
      <c r="A263" s="1">
        <v>35338</v>
      </c>
      <c r="B263">
        <v>12.312799999999999</v>
      </c>
      <c r="C263">
        <f>B263-PIOMAS.monthly.Current.v2.1.csv!$K$48</f>
        <v>0.75470790697674417</v>
      </c>
      <c r="E263" s="11">
        <f t="shared" si="17"/>
        <v>-0.11015999999999693</v>
      </c>
      <c r="G263" s="4">
        <f t="shared" si="18"/>
        <v>0.27382681409158682</v>
      </c>
      <c r="H263" s="4">
        <f t="shared" si="16"/>
        <v>0.48088109288515735</v>
      </c>
      <c r="I263" s="4">
        <f t="shared" si="19"/>
        <v>0.23124662549442332</v>
      </c>
    </row>
    <row r="264" spans="1:9">
      <c r="A264" s="1">
        <v>35369</v>
      </c>
      <c r="B264">
        <v>14.901300000000001</v>
      </c>
      <c r="C264">
        <f>B264-PIOMAS.monthly.Current.v2.1.csv!$L$48</f>
        <v>0.54409883720930274</v>
      </c>
      <c r="E264" s="11">
        <f t="shared" si="17"/>
        <v>-0.13557999999999737</v>
      </c>
      <c r="G264" s="4">
        <f t="shared" si="18"/>
        <v>0.23925132508151703</v>
      </c>
      <c r="H264" s="4">
        <f t="shared" si="16"/>
        <v>0.30484751212778571</v>
      </c>
      <c r="I264" s="4">
        <f t="shared" si="19"/>
        <v>9.2932005650500457E-2</v>
      </c>
    </row>
    <row r="265" spans="1:9">
      <c r="A265" s="1">
        <v>35399</v>
      </c>
      <c r="B265">
        <v>17.951599999999999</v>
      </c>
      <c r="C265">
        <f>B265-PIOMAS.monthly.Current.v2.1.csv!$M$48</f>
        <v>0.28363953488371507</v>
      </c>
      <c r="E265" s="11">
        <f t="shared" si="17"/>
        <v>-0.16017999999999688</v>
      </c>
      <c r="G265" s="4">
        <f t="shared" si="18"/>
        <v>0.20578383144712709</v>
      </c>
      <c r="H265" s="4">
        <f t="shared" si="16"/>
        <v>7.7855703436587986E-2</v>
      </c>
      <c r="I265" s="4">
        <f t="shared" si="19"/>
        <v>6.061510557605938E-3</v>
      </c>
    </row>
    <row r="266" spans="1:9">
      <c r="A266" s="1">
        <v>35430</v>
      </c>
      <c r="B266">
        <v>21.2591</v>
      </c>
      <c r="C266">
        <f>B266-PIOMAS.monthly.Current.v2.1.csv!$B$48</f>
        <v>-4.9976744186043476E-2</v>
      </c>
      <c r="E266" s="11">
        <f t="shared" si="17"/>
        <v>-0.18559999999999732</v>
      </c>
      <c r="G266" s="4">
        <f t="shared" si="18"/>
        <v>0.17119425025540697</v>
      </c>
      <c r="H266" s="4">
        <f t="shared" si="16"/>
        <v>-0.22117099444145044</v>
      </c>
      <c r="I266" s="4">
        <f t="shared" si="19"/>
        <v>4.8916608782220102E-2</v>
      </c>
    </row>
    <row r="267" spans="1:9">
      <c r="A267" s="1">
        <v>35461</v>
      </c>
      <c r="B267">
        <v>24.1282</v>
      </c>
      <c r="C267">
        <f>B267-PIOMAS.monthly.Current.v2.1.csv!$C$48</f>
        <v>6.1383720930237473E-2</v>
      </c>
      <c r="E267" s="11">
        <f t="shared" si="17"/>
        <v>-0.21101999999999776</v>
      </c>
      <c r="G267" s="4">
        <f t="shared" si="18"/>
        <v>0.13659915927456046</v>
      </c>
      <c r="H267" s="4">
        <f t="shared" si="16"/>
        <v>-7.5215438344322982E-2</v>
      </c>
      <c r="I267" s="4">
        <f t="shared" si="19"/>
        <v>5.6573621653286518E-3</v>
      </c>
    </row>
    <row r="268" spans="1:9">
      <c r="A268" s="1">
        <v>35489</v>
      </c>
      <c r="B268">
        <v>26.413599999999999</v>
      </c>
      <c r="C268">
        <f>B268-PIOMAS.monthly.Current.v2.1.csv!$D$48</f>
        <v>0.28653255813953393</v>
      </c>
      <c r="E268" s="11">
        <f t="shared" si="17"/>
        <v>-0.23397999999999897</v>
      </c>
      <c r="G268" s="4">
        <f t="shared" si="18"/>
        <v>0.10534817067952398</v>
      </c>
      <c r="H268" s="4">
        <f t="shared" si="16"/>
        <v>0.18118438746000995</v>
      </c>
      <c r="I268" s="4">
        <f t="shared" si="19"/>
        <v>3.282778225925901E-2</v>
      </c>
    </row>
    <row r="269" spans="1:9">
      <c r="A269" s="1">
        <v>35520</v>
      </c>
      <c r="B269">
        <v>27.631900000000002</v>
      </c>
      <c r="C269">
        <f>B269-PIOMAS.monthly.Current.v2.1.csv!$E$48</f>
        <v>0.48933720930231672</v>
      </c>
      <c r="E269" s="11">
        <f t="shared" si="17"/>
        <v>-0.25939999999999941</v>
      </c>
      <c r="G269" s="4">
        <f t="shared" si="18"/>
        <v>7.0745669551100704E-2</v>
      </c>
      <c r="H269" s="4">
        <f t="shared" si="16"/>
        <v>0.41859153975121599</v>
      </c>
      <c r="I269" s="4">
        <f t="shared" si="19"/>
        <v>0.17521887715129383</v>
      </c>
    </row>
    <row r="270" spans="1:9">
      <c r="A270" s="1">
        <v>35550</v>
      </c>
      <c r="B270">
        <v>26.870100000000001</v>
      </c>
      <c r="C270">
        <f>B270-PIOMAS.monthly.Current.v2.1.csv!$F$48</f>
        <v>0.52743953488371531</v>
      </c>
      <c r="E270" s="11">
        <f t="shared" si="17"/>
        <v>-0.28399999999999892</v>
      </c>
      <c r="G270" s="4">
        <f t="shared" si="18"/>
        <v>3.7257198813633582E-2</v>
      </c>
      <c r="H270" s="4">
        <f t="shared" si="16"/>
        <v>0.49018233607008171</v>
      </c>
      <c r="I270" s="4">
        <f t="shared" si="19"/>
        <v>0.24027872259512253</v>
      </c>
    </row>
    <row r="271" spans="1:9">
      <c r="A271" s="1">
        <v>35581</v>
      </c>
      <c r="B271">
        <v>23.827500000000001</v>
      </c>
      <c r="C271">
        <f>B271-PIOMAS.monthly.Current.v2.1.csv!$G$48</f>
        <v>1.001746511627907</v>
      </c>
      <c r="E271" s="11">
        <f t="shared" si="17"/>
        <v>-0.30941999999999936</v>
      </c>
      <c r="G271" s="4">
        <f t="shared" si="18"/>
        <v>2.6512777395777663E-3</v>
      </c>
      <c r="H271" s="4">
        <f t="shared" si="16"/>
        <v>0.99909523388832921</v>
      </c>
      <c r="I271" s="4">
        <f t="shared" si="19"/>
        <v>0.99819128637837529</v>
      </c>
    </row>
    <row r="272" spans="1:9">
      <c r="A272" s="1">
        <v>35611</v>
      </c>
      <c r="B272">
        <v>17.9008</v>
      </c>
      <c r="C272">
        <f>B272-PIOMAS.monthly.Current.v2.1.csv!$H$48</f>
        <v>1.5429034883720867</v>
      </c>
      <c r="E272" s="11">
        <f t="shared" si="17"/>
        <v>-0.33401999999999887</v>
      </c>
      <c r="G272" s="4">
        <f t="shared" si="18"/>
        <v>-3.0838415948085746E-2</v>
      </c>
      <c r="H272" s="4">
        <f t="shared" si="16"/>
        <v>1.5737419043201724</v>
      </c>
      <c r="I272" s="4">
        <f t="shared" si="19"/>
        <v>2.4766635814132827</v>
      </c>
    </row>
    <row r="273" spans="1:9">
      <c r="A273" s="1">
        <v>35642</v>
      </c>
      <c r="B273">
        <v>13.397</v>
      </c>
      <c r="C273">
        <f>B273-PIOMAS.monthly.Current.v2.1.csv!$I$48</f>
        <v>1.721060232558143</v>
      </c>
      <c r="E273" s="11">
        <f t="shared" si="17"/>
        <v>-0.35943999999999932</v>
      </c>
      <c r="G273" s="4">
        <f t="shared" si="18"/>
        <v>-6.5443444467326403E-2</v>
      </c>
      <c r="H273" s="4">
        <f t="shared" si="16"/>
        <v>1.7865036770254694</v>
      </c>
      <c r="I273" s="4">
        <f t="shared" si="19"/>
        <v>3.1915953880255228</v>
      </c>
    </row>
    <row r="274" spans="1:9">
      <c r="A274" s="1">
        <v>35673</v>
      </c>
      <c r="B274">
        <v>12.2752</v>
      </c>
      <c r="C274">
        <f>B274-PIOMAS.monthly.Current.v2.1.csv!$J$48</f>
        <v>1.8717225581395365</v>
      </c>
      <c r="E274" s="11">
        <f t="shared" si="17"/>
        <v>-0.38485999999999976</v>
      </c>
      <c r="G274" s="4">
        <f t="shared" si="18"/>
        <v>-0.10004636672670091</v>
      </c>
      <c r="H274" s="4">
        <f t="shared" si="16"/>
        <v>1.9717689248662373</v>
      </c>
      <c r="I274" s="4">
        <f t="shared" si="19"/>
        <v>3.8878726930681573</v>
      </c>
    </row>
    <row r="275" spans="1:9">
      <c r="A275" s="1">
        <v>35703</v>
      </c>
      <c r="B275">
        <v>13.321</v>
      </c>
      <c r="C275">
        <f>B275-PIOMAS.monthly.Current.v2.1.csv!$K$48</f>
        <v>1.7629079069767446</v>
      </c>
      <c r="E275" s="11">
        <f t="shared" si="17"/>
        <v>-0.40945999999999927</v>
      </c>
      <c r="G275" s="4">
        <f t="shared" si="18"/>
        <v>-0.13353001128131362</v>
      </c>
      <c r="H275" s="4">
        <f t="shared" si="16"/>
        <v>1.8964379182580582</v>
      </c>
      <c r="I275" s="4">
        <f t="shared" si="19"/>
        <v>3.5964767778069575</v>
      </c>
    </row>
    <row r="276" spans="1:9">
      <c r="A276" s="1">
        <v>35734</v>
      </c>
      <c r="B276">
        <v>15.7637</v>
      </c>
      <c r="C276">
        <f>B276-PIOMAS.monthly.Current.v2.1.csv!$L$48</f>
        <v>1.4064988372093019</v>
      </c>
      <c r="E276" s="11">
        <f t="shared" si="17"/>
        <v>-0.43487999999999971</v>
      </c>
      <c r="G276" s="4">
        <f t="shared" si="18"/>
        <v>-0.16812553726940449</v>
      </c>
      <c r="H276" s="4">
        <f t="shared" si="16"/>
        <v>1.5746243744787063</v>
      </c>
      <c r="I276" s="4">
        <f t="shared" si="19"/>
        <v>2.4794419207024569</v>
      </c>
    </row>
    <row r="277" spans="1:9">
      <c r="A277" s="1">
        <v>35764</v>
      </c>
      <c r="B277">
        <v>18.604600000000001</v>
      </c>
      <c r="C277">
        <f>B277-PIOMAS.monthly.Current.v2.1.csv!$M$48</f>
        <v>0.93663953488371732</v>
      </c>
      <c r="E277" s="11">
        <f t="shared" si="17"/>
        <v>-0.45947999999999922</v>
      </c>
      <c r="G277" s="4">
        <f t="shared" si="18"/>
        <v>-0.20159993793039513</v>
      </c>
      <c r="H277" s="4">
        <f t="shared" si="16"/>
        <v>1.1382394728141125</v>
      </c>
      <c r="I277" s="4">
        <f t="shared" si="19"/>
        <v>1.2955890974721489</v>
      </c>
    </row>
    <row r="278" spans="1:9">
      <c r="A278" s="1">
        <v>35795</v>
      </c>
      <c r="B278">
        <v>21.837399999999999</v>
      </c>
      <c r="C278">
        <f>B278-PIOMAS.monthly.Current.v2.1.csv!$B$48</f>
        <v>0.52832325581395523</v>
      </c>
      <c r="E278" s="11">
        <f t="shared" si="17"/>
        <v>-0.48489999999999966</v>
      </c>
      <c r="G278" s="4">
        <f t="shared" si="18"/>
        <v>-0.23618375644216347</v>
      </c>
      <c r="H278" s="4">
        <f t="shared" si="16"/>
        <v>0.76450701225611872</v>
      </c>
      <c r="I278" s="4">
        <f t="shared" si="19"/>
        <v>0.58447097178877727</v>
      </c>
    </row>
    <row r="279" spans="1:9">
      <c r="A279" s="1">
        <v>35826</v>
      </c>
      <c r="B279">
        <v>24.793299999999999</v>
      </c>
      <c r="C279">
        <f>B279-PIOMAS.monthly.Current.v2.1.csv!$C$48</f>
        <v>0.72648372093023639</v>
      </c>
      <c r="E279" s="11">
        <f t="shared" si="17"/>
        <v>-0.51032000000000011</v>
      </c>
      <c r="G279" s="4">
        <f t="shared" si="18"/>
        <v>-0.27075997351468473</v>
      </c>
      <c r="H279" s="4">
        <f t="shared" si="16"/>
        <v>0.99724369444492111</v>
      </c>
      <c r="I279" s="4">
        <f t="shared" si="19"/>
        <v>0.99449498611015519</v>
      </c>
    </row>
    <row r="280" spans="1:9">
      <c r="A280" s="1">
        <v>35854</v>
      </c>
      <c r="B280">
        <v>26.655000000000001</v>
      </c>
      <c r="C280">
        <f>B280-PIOMAS.monthly.Current.v2.1.csv!$D$48</f>
        <v>0.52793255813953621</v>
      </c>
      <c r="E280" s="11">
        <f t="shared" si="17"/>
        <v>-0.53327999999999776</v>
      </c>
      <c r="G280" s="4">
        <f t="shared" si="18"/>
        <v>-0.30198264582495693</v>
      </c>
      <c r="H280" s="4">
        <f t="shared" si="16"/>
        <v>0.82991520396449314</v>
      </c>
      <c r="I280" s="4">
        <f t="shared" si="19"/>
        <v>0.68875924577142622</v>
      </c>
    </row>
    <row r="281" spans="1:9">
      <c r="A281" s="1">
        <v>35885</v>
      </c>
      <c r="B281">
        <v>27.4284</v>
      </c>
      <c r="C281">
        <f>B281-PIOMAS.monthly.Current.v2.1.csv!$E$48</f>
        <v>0.28583720930231493</v>
      </c>
      <c r="E281" s="11">
        <f t="shared" si="17"/>
        <v>-0.5586999999999982</v>
      </c>
      <c r="G281" s="4">
        <f t="shared" si="18"/>
        <v>-0.33654132144606558</v>
      </c>
      <c r="H281" s="4">
        <f t="shared" si="16"/>
        <v>0.62237853074838045</v>
      </c>
      <c r="I281" s="4">
        <f t="shared" si="19"/>
        <v>0.38735503553651274</v>
      </c>
    </row>
    <row r="282" spans="1:9">
      <c r="A282" s="1">
        <v>35915</v>
      </c>
      <c r="B282">
        <v>26.822500000000002</v>
      </c>
      <c r="C282">
        <f>B282-PIOMAS.monthly.Current.v2.1.csv!$F$48</f>
        <v>0.47983953488371611</v>
      </c>
      <c r="E282" s="11">
        <f t="shared" si="17"/>
        <v>-0.58329999999999771</v>
      </c>
      <c r="G282" s="4">
        <f t="shared" si="18"/>
        <v>-0.36997489953793428</v>
      </c>
      <c r="H282" s="4">
        <f t="shared" si="16"/>
        <v>0.84981443442165039</v>
      </c>
      <c r="I282" s="4">
        <f t="shared" si="19"/>
        <v>0.72218457295138949</v>
      </c>
    </row>
    <row r="283" spans="1:9">
      <c r="A283" s="1">
        <v>35946</v>
      </c>
      <c r="B283">
        <v>23.6846</v>
      </c>
      <c r="C283">
        <f>B283-PIOMAS.monthly.Current.v2.1.csv!$G$48</f>
        <v>0.85884651162790604</v>
      </c>
      <c r="E283" s="11">
        <f t="shared" si="17"/>
        <v>-0.60871999999999815</v>
      </c>
      <c r="G283" s="4">
        <f t="shared" si="18"/>
        <v>-0.40451120309521715</v>
      </c>
      <c r="H283" s="4">
        <f t="shared" si="16"/>
        <v>1.2633577147231232</v>
      </c>
      <c r="I283" s="4">
        <f t="shared" si="19"/>
        <v>1.5960727153504324</v>
      </c>
    </row>
    <row r="284" spans="1:9">
      <c r="A284" s="1">
        <v>35976</v>
      </c>
      <c r="B284">
        <v>17.163900000000002</v>
      </c>
      <c r="C284">
        <f>B284-PIOMAS.monthly.Current.v2.1.csv!$H$48</f>
        <v>0.80600348837208813</v>
      </c>
      <c r="E284" s="11">
        <f t="shared" si="17"/>
        <v>-0.63331999999999766</v>
      </c>
      <c r="G284" s="4">
        <f t="shared" si="18"/>
        <v>-0.43792104793510367</v>
      </c>
      <c r="H284" s="4">
        <f t="shared" si="16"/>
        <v>1.2439245363071918</v>
      </c>
      <c r="I284" s="4">
        <f t="shared" si="19"/>
        <v>1.5473482520270621</v>
      </c>
    </row>
    <row r="285" spans="1:9">
      <c r="A285" s="1">
        <v>36007</v>
      </c>
      <c r="B285">
        <v>12.1274</v>
      </c>
      <c r="C285">
        <f>B285-PIOMAS.monthly.Current.v2.1.csv!$I$48</f>
        <v>0.45146023255814249</v>
      </c>
      <c r="E285" s="11">
        <f t="shared" si="17"/>
        <v>-0.6587399999999981</v>
      </c>
      <c r="G285" s="4">
        <f t="shared" si="18"/>
        <v>-0.47243067560367086</v>
      </c>
      <c r="H285" s="4">
        <f t="shared" si="16"/>
        <v>0.92389090816181341</v>
      </c>
      <c r="I285" s="4">
        <f t="shared" si="19"/>
        <v>0.85357441018406033</v>
      </c>
    </row>
    <row r="286" spans="1:9">
      <c r="A286" s="1">
        <v>36038</v>
      </c>
      <c r="B286">
        <v>10.846299999999999</v>
      </c>
      <c r="C286">
        <f>B286-PIOMAS.monthly.Current.v2.1.csv!$J$48</f>
        <v>0.44282255813953597</v>
      </c>
      <c r="E286" s="11">
        <f t="shared" si="17"/>
        <v>-0.68415999999999855</v>
      </c>
      <c r="G286" s="4">
        <f t="shared" si="18"/>
        <v>-0.50692509836088795</v>
      </c>
      <c r="H286" s="4">
        <f t="shared" si="16"/>
        <v>0.94974765650042392</v>
      </c>
      <c r="I286" s="4">
        <f t="shared" si="19"/>
        <v>0.9020206110280472</v>
      </c>
    </row>
    <row r="287" spans="1:9">
      <c r="A287" s="1">
        <v>36068</v>
      </c>
      <c r="B287">
        <v>11.889799999999999</v>
      </c>
      <c r="C287">
        <f>B287-PIOMAS.monthly.Current.v2.1.csv!$K$48</f>
        <v>0.33170790697674413</v>
      </c>
      <c r="E287" s="11">
        <f t="shared" si="17"/>
        <v>-0.70875999999999806</v>
      </c>
      <c r="G287" s="4">
        <f t="shared" si="18"/>
        <v>-0.54029127502229435</v>
      </c>
      <c r="H287" s="4">
        <f t="shared" si="16"/>
        <v>0.87199918199903848</v>
      </c>
      <c r="I287" s="4">
        <f t="shared" si="19"/>
        <v>0.76038257340699222</v>
      </c>
    </row>
    <row r="288" spans="1:9">
      <c r="A288" s="1">
        <v>36099</v>
      </c>
      <c r="B288">
        <v>14.586499999999999</v>
      </c>
      <c r="C288">
        <f>B288-PIOMAS.monthly.Current.v2.1.csv!$L$48</f>
        <v>0.229298837209301</v>
      </c>
      <c r="E288" s="11">
        <f t="shared" si="17"/>
        <v>-0.7341799999999985</v>
      </c>
      <c r="G288" s="4">
        <f t="shared" si="18"/>
        <v>-0.57475253733556475</v>
      </c>
      <c r="H288" s="4">
        <f t="shared" ref="H288:H351" si="20">C288-G288</f>
        <v>0.80405137454486575</v>
      </c>
      <c r="I288" s="4">
        <f t="shared" si="19"/>
        <v>0.646498612907488</v>
      </c>
    </row>
    <row r="289" spans="1:9">
      <c r="A289" s="1">
        <v>36129</v>
      </c>
      <c r="B289">
        <v>17.844100000000001</v>
      </c>
      <c r="C289">
        <f>B289-PIOMAS.monthly.Current.v2.1.csv!$M$48</f>
        <v>0.17613953488371692</v>
      </c>
      <c r="E289" s="11">
        <f t="shared" si="17"/>
        <v>-0.75877999999999801</v>
      </c>
      <c r="G289" s="4">
        <f t="shared" si="18"/>
        <v>-0.60808454473856743</v>
      </c>
      <c r="H289" s="4">
        <f t="shared" si="20"/>
        <v>0.78422407962228435</v>
      </c>
      <c r="I289" s="4">
        <f t="shared" si="19"/>
        <v>0.61500740705941903</v>
      </c>
    </row>
    <row r="290" spans="1:9">
      <c r="A290" s="1">
        <v>36160</v>
      </c>
      <c r="B290">
        <v>21.2362</v>
      </c>
      <c r="C290">
        <f>B290-PIOMAS.monthly.Current.v2.1.csv!$B$48</f>
        <v>-7.2876744186043396E-2</v>
      </c>
      <c r="E290" s="11">
        <f t="shared" si="17"/>
        <v>-0.78419999999999845</v>
      </c>
      <c r="G290" s="4">
        <f t="shared" si="18"/>
        <v>-0.64250835213444457</v>
      </c>
      <c r="H290" s="4">
        <f t="shared" si="20"/>
        <v>0.56963160794840118</v>
      </c>
      <c r="I290" s="4">
        <f t="shared" si="19"/>
        <v>0.32448016877388103</v>
      </c>
    </row>
    <row r="291" spans="1:9">
      <c r="A291" s="1">
        <v>36191</v>
      </c>
      <c r="B291">
        <v>24.127400000000002</v>
      </c>
      <c r="C291">
        <f>B291-PIOMAS.monthly.Current.v2.1.csv!$C$48</f>
        <v>6.0583720930239338E-2</v>
      </c>
      <c r="E291" s="11">
        <f t="shared" si="17"/>
        <v>-0.8096199999999989</v>
      </c>
      <c r="G291" s="4">
        <f t="shared" si="18"/>
        <v>-0.67691148076613394</v>
      </c>
      <c r="H291" s="4">
        <f t="shared" si="20"/>
        <v>0.73749520169637328</v>
      </c>
      <c r="I291" s="4">
        <f t="shared" si="19"/>
        <v>0.54389917252517428</v>
      </c>
    </row>
    <row r="292" spans="1:9">
      <c r="A292" s="1">
        <v>36219</v>
      </c>
      <c r="B292">
        <v>26.308</v>
      </c>
      <c r="C292">
        <f>B292-PIOMAS.monthly.Current.v2.1.csv!$D$48</f>
        <v>0.1809325581395349</v>
      </c>
      <c r="E292" s="11">
        <f t="shared" si="17"/>
        <v>-0.8325800000000001</v>
      </c>
      <c r="G292" s="4">
        <f t="shared" si="18"/>
        <v>-0.70796657951535291</v>
      </c>
      <c r="H292" s="4">
        <f t="shared" si="20"/>
        <v>0.88889913765488782</v>
      </c>
      <c r="I292" s="4">
        <f t="shared" si="19"/>
        <v>0.79014167692360315</v>
      </c>
    </row>
    <row r="293" spans="1:9">
      <c r="A293" s="1">
        <v>36250</v>
      </c>
      <c r="B293">
        <v>27.2437</v>
      </c>
      <c r="C293">
        <f>B293-PIOMAS.monthly.Current.v2.1.csv!$E$48</f>
        <v>0.10113720930231551</v>
      </c>
      <c r="E293" s="11">
        <f t="shared" si="17"/>
        <v>-0.85799999999999699</v>
      </c>
      <c r="G293" s="4">
        <f t="shared" si="18"/>
        <v>-0.74232729333384939</v>
      </c>
      <c r="H293" s="4">
        <f t="shared" si="20"/>
        <v>0.8434645026361649</v>
      </c>
      <c r="I293" s="4">
        <f t="shared" si="19"/>
        <v>0.71143236720727299</v>
      </c>
    </row>
    <row r="294" spans="1:9">
      <c r="A294" s="1">
        <v>36280</v>
      </c>
      <c r="B294">
        <v>26.273</v>
      </c>
      <c r="C294">
        <f>B294-PIOMAS.monthly.Current.v2.1.csv!$F$48</f>
        <v>-6.9660465116285764E-2</v>
      </c>
      <c r="E294" s="11">
        <f t="shared" si="17"/>
        <v>-0.88260000000000005</v>
      </c>
      <c r="G294" s="4">
        <f t="shared" si="18"/>
        <v>-0.77555686056962547</v>
      </c>
      <c r="H294" s="4">
        <f t="shared" si="20"/>
        <v>0.70589639545333971</v>
      </c>
      <c r="I294" s="4">
        <f t="shared" si="19"/>
        <v>0.49828972111401776</v>
      </c>
    </row>
    <row r="295" spans="1:9">
      <c r="A295" s="1">
        <v>36311</v>
      </c>
      <c r="B295">
        <v>22.911100000000001</v>
      </c>
      <c r="C295">
        <f>B295-PIOMAS.monthly.Current.v2.1.csv!$G$48</f>
        <v>8.5346511627907518E-2</v>
      </c>
      <c r="E295" s="11">
        <f t="shared" si="17"/>
        <v>-0.90801999999999694</v>
      </c>
      <c r="G295" s="4">
        <f t="shared" si="18"/>
        <v>-0.80986951009722452</v>
      </c>
      <c r="H295" s="4">
        <f t="shared" si="20"/>
        <v>0.89521602172513204</v>
      </c>
      <c r="I295" s="4">
        <f t="shared" si="19"/>
        <v>0.80141172555337203</v>
      </c>
    </row>
    <row r="296" spans="1:9">
      <c r="A296" s="1">
        <v>36341</v>
      </c>
      <c r="B296">
        <v>16.485700000000001</v>
      </c>
      <c r="C296">
        <f>B296-PIOMAS.monthly.Current.v2.1.csv!$H$48</f>
        <v>0.12780348837208777</v>
      </c>
      <c r="E296" s="11">
        <f t="shared" si="17"/>
        <v>-0.93262</v>
      </c>
      <c r="G296" s="4">
        <f t="shared" si="18"/>
        <v>-0.84305049373230545</v>
      </c>
      <c r="H296" s="4">
        <f t="shared" si="20"/>
        <v>0.97085398210439322</v>
      </c>
      <c r="I296" s="4">
        <f t="shared" si="19"/>
        <v>0.94255745456795748</v>
      </c>
    </row>
    <row r="297" spans="1:9">
      <c r="A297" s="1">
        <v>36372</v>
      </c>
      <c r="B297">
        <v>11.4962</v>
      </c>
      <c r="C297">
        <f>B297-PIOMAS.monthly.Current.v2.1.csv!$I$48</f>
        <v>-0.17973976744185727</v>
      </c>
      <c r="E297" s="11">
        <f t="shared" si="17"/>
        <v>-0.95803999999999689</v>
      </c>
      <c r="G297" s="4">
        <f t="shared" si="18"/>
        <v>-0.87731080301529996</v>
      </c>
      <c r="H297" s="4">
        <f t="shared" si="20"/>
        <v>0.69757103557344269</v>
      </c>
      <c r="I297" s="4">
        <f t="shared" si="19"/>
        <v>0.48660534967100527</v>
      </c>
    </row>
    <row r="298" spans="1:9">
      <c r="A298" s="1">
        <v>36403</v>
      </c>
      <c r="B298">
        <v>10.2844</v>
      </c>
      <c r="C298">
        <f>B298-PIOMAS.monthly.Current.v2.1.csv!$J$48</f>
        <v>-0.11907744186046365</v>
      </c>
      <c r="E298" s="11">
        <f t="shared" si="17"/>
        <v>-0.98345999999999734</v>
      </c>
      <c r="G298" s="4">
        <f t="shared" si="18"/>
        <v>-0.91154287655139132</v>
      </c>
      <c r="H298" s="4">
        <f t="shared" si="20"/>
        <v>0.79246543469092767</v>
      </c>
      <c r="I298" s="4">
        <f t="shared" si="19"/>
        <v>0.62800146517988098</v>
      </c>
    </row>
    <row r="299" spans="1:9">
      <c r="A299" s="1">
        <v>36433</v>
      </c>
      <c r="B299">
        <v>11.2044</v>
      </c>
      <c r="C299">
        <f>B299-PIOMAS.monthly.Current.v2.1.csv!$K$48</f>
        <v>-0.35369209302325544</v>
      </c>
      <c r="E299" s="11">
        <f t="shared" si="17"/>
        <v>-1.0080599999999968</v>
      </c>
      <c r="G299" s="4">
        <f t="shared" si="18"/>
        <v>-0.94464276772845268</v>
      </c>
      <c r="H299" s="4">
        <f t="shared" si="20"/>
        <v>0.59095067470519724</v>
      </c>
      <c r="I299" s="4">
        <f t="shared" si="19"/>
        <v>0.34922269993452787</v>
      </c>
    </row>
    <row r="300" spans="1:9">
      <c r="A300" s="1">
        <v>36464</v>
      </c>
      <c r="B300">
        <v>13.686400000000001</v>
      </c>
      <c r="C300">
        <f>B300-PIOMAS.monthly.Current.v2.1.csv!$L$48</f>
        <v>-0.67080116279069735</v>
      </c>
      <c r="E300" s="11">
        <f t="shared" si="17"/>
        <v>-1.0334799999999973</v>
      </c>
      <c r="G300" s="4">
        <f t="shared" si="18"/>
        <v>-0.97881606454793024</v>
      </c>
      <c r="H300" s="4">
        <f t="shared" si="20"/>
        <v>0.3080149017572329</v>
      </c>
      <c r="I300" s="4">
        <f t="shared" si="19"/>
        <v>9.4873179704517835E-2</v>
      </c>
    </row>
    <row r="301" spans="1:9">
      <c r="A301" s="1">
        <v>36494</v>
      </c>
      <c r="B301">
        <v>16.8477</v>
      </c>
      <c r="C301">
        <f>B301-PIOMAS.monthly.Current.v2.1.csv!$M$48</f>
        <v>-0.82026046511628437</v>
      </c>
      <c r="E301" s="11">
        <f t="shared" si="17"/>
        <v>-1.0580799999999968</v>
      </c>
      <c r="G301" s="4">
        <f t="shared" si="18"/>
        <v>-1.011857013501253</v>
      </c>
      <c r="H301" s="4">
        <f t="shared" si="20"/>
        <v>0.19159654838496865</v>
      </c>
      <c r="I301" s="4">
        <f t="shared" si="19"/>
        <v>3.6709237353033629E-2</v>
      </c>
    </row>
    <row r="302" spans="1:9">
      <c r="A302" s="1">
        <v>36525</v>
      </c>
      <c r="B302">
        <v>20.0505</v>
      </c>
      <c r="C302">
        <f>B302-PIOMAS.monthly.Current.v2.1.csv!$B$48</f>
        <v>-1.258576744186044</v>
      </c>
      <c r="E302" s="11">
        <f t="shared" si="17"/>
        <v>-1.0834999999999972</v>
      </c>
      <c r="G302" s="4">
        <f t="shared" si="18"/>
        <v>-1.0459672750161844</v>
      </c>
      <c r="H302" s="4">
        <f t="shared" si="20"/>
        <v>-0.21260946916985968</v>
      </c>
      <c r="I302" s="4">
        <f t="shared" si="19"/>
        <v>4.5202786380689509E-2</v>
      </c>
    </row>
    <row r="303" spans="1:9">
      <c r="A303" s="1">
        <v>36556</v>
      </c>
      <c r="B303">
        <v>22.6554</v>
      </c>
      <c r="C303">
        <f>B303-PIOMAS.monthly.Current.v2.1.csv!$C$48</f>
        <v>-1.411416279069762</v>
      </c>
      <c r="E303" s="11">
        <f t="shared" si="17"/>
        <v>-1.1089199999999977</v>
      </c>
      <c r="G303" s="4">
        <f t="shared" si="18"/>
        <v>-1.0800438726720305</v>
      </c>
      <c r="H303" s="4">
        <f t="shared" si="20"/>
        <v>-0.33137240639773147</v>
      </c>
      <c r="I303" s="4">
        <f t="shared" si="19"/>
        <v>0.10980767172182331</v>
      </c>
    </row>
    <row r="304" spans="1:9">
      <c r="A304" s="1">
        <v>36585</v>
      </c>
      <c r="B304">
        <v>24.809100000000001</v>
      </c>
      <c r="C304">
        <f>B304-PIOMAS.monthly.Current.v2.1.csv!$D$48</f>
        <v>-1.3179674418604641</v>
      </c>
      <c r="E304" s="11">
        <f t="shared" si="17"/>
        <v>-1.1326999999999998</v>
      </c>
      <c r="G304" s="4">
        <f t="shared" si="18"/>
        <v>-1.1118905324840485</v>
      </c>
      <c r="H304" s="4">
        <f t="shared" si="20"/>
        <v>-0.20607690937641565</v>
      </c>
      <c r="I304" s="4">
        <f t="shared" si="19"/>
        <v>4.246769257813543E-2</v>
      </c>
    </row>
    <row r="305" spans="1:9">
      <c r="A305" s="1">
        <v>36616</v>
      </c>
      <c r="B305">
        <v>25.7501</v>
      </c>
      <c r="C305">
        <f>B305-PIOMAS.monthly.Current.v2.1.csv!$E$48</f>
        <v>-1.3924627906976852</v>
      </c>
      <c r="E305" s="11">
        <f t="shared" si="17"/>
        <v>-1.1581199999999967</v>
      </c>
      <c r="G305" s="4">
        <f t="shared" si="18"/>
        <v>-1.1458988596770383</v>
      </c>
      <c r="H305" s="4">
        <f t="shared" si="20"/>
        <v>-0.24656393102064689</v>
      </c>
      <c r="I305" s="4">
        <f t="shared" si="19"/>
        <v>6.0793772080354316E-2</v>
      </c>
    </row>
    <row r="306" spans="1:9">
      <c r="A306" s="1">
        <v>36646</v>
      </c>
      <c r="B306">
        <v>25.307600000000001</v>
      </c>
      <c r="C306">
        <f>B306-PIOMAS.monthly.Current.v2.1.csv!$F$48</f>
        <v>-1.0350604651162847</v>
      </c>
      <c r="E306" s="11">
        <f t="shared" si="17"/>
        <v>-1.1827199999999998</v>
      </c>
      <c r="G306" s="4">
        <f t="shared" si="18"/>
        <v>-1.1787750404867994</v>
      </c>
      <c r="H306" s="4">
        <f t="shared" si="20"/>
        <v>0.14371457537051469</v>
      </c>
      <c r="I306" s="4">
        <f t="shared" si="19"/>
        <v>2.0653879173927345E-2</v>
      </c>
    </row>
    <row r="307" spans="1:9">
      <c r="A307" s="1">
        <v>36677</v>
      </c>
      <c r="B307">
        <v>22.7056</v>
      </c>
      <c r="C307">
        <f>B307-PIOMAS.monthly.Current.v2.1.csv!$G$48</f>
        <v>-0.12015348837209316</v>
      </c>
      <c r="E307" s="11">
        <f t="shared" si="17"/>
        <v>-1.2081400000000002</v>
      </c>
      <c r="G307" s="4">
        <f t="shared" si="18"/>
        <v>-1.2127097561315745</v>
      </c>
      <c r="H307" s="4">
        <f t="shared" si="20"/>
        <v>1.0925562677594813</v>
      </c>
      <c r="I307" s="4">
        <f t="shared" si="19"/>
        <v>1.1936791982205275</v>
      </c>
    </row>
    <row r="308" spans="1:9">
      <c r="A308" s="1">
        <v>36707</v>
      </c>
      <c r="B308">
        <v>16.577500000000001</v>
      </c>
      <c r="C308">
        <f>B308-PIOMAS.monthly.Current.v2.1.csv!$H$48</f>
        <v>0.21960348837208699</v>
      </c>
      <c r="E308" s="11">
        <f t="shared" si="17"/>
        <v>-1.2327399999999997</v>
      </c>
      <c r="G308" s="4">
        <f t="shared" si="18"/>
        <v>-1.2455126525904663</v>
      </c>
      <c r="H308" s="4">
        <f t="shared" si="20"/>
        <v>1.4651161409625533</v>
      </c>
      <c r="I308" s="4">
        <f t="shared" si="19"/>
        <v>2.1465653065090042</v>
      </c>
    </row>
    <row r="309" spans="1:9">
      <c r="A309" s="1">
        <v>36738</v>
      </c>
      <c r="B309">
        <v>11.515499999999999</v>
      </c>
      <c r="C309">
        <f>B309-PIOMAS.monthly.Current.v2.1.csv!$I$48</f>
        <v>-0.16043976744185784</v>
      </c>
      <c r="E309" s="11">
        <f t="shared" si="17"/>
        <v>-1.2581600000000002</v>
      </c>
      <c r="G309" s="4">
        <f t="shared" si="18"/>
        <v>-1.2793695278304651</v>
      </c>
      <c r="H309" s="4">
        <f t="shared" si="20"/>
        <v>1.1189297603886073</v>
      </c>
      <c r="I309" s="4">
        <f t="shared" si="19"/>
        <v>1.2520038086833061</v>
      </c>
    </row>
    <row r="310" spans="1:9">
      <c r="A310" s="1">
        <v>36769</v>
      </c>
      <c r="B310">
        <v>10.036899999999999</v>
      </c>
      <c r="C310">
        <f>B310-PIOMAS.monthly.Current.v2.1.csv!$J$48</f>
        <v>-0.36657744186046415</v>
      </c>
      <c r="E310" s="11">
        <f t="shared" si="17"/>
        <v>-1.2835799999999971</v>
      </c>
      <c r="G310" s="4">
        <f t="shared" si="18"/>
        <v>-1.3131852272932354</v>
      </c>
      <c r="H310" s="4">
        <f t="shared" si="20"/>
        <v>0.94660778543277124</v>
      </c>
      <c r="I310" s="4">
        <f t="shared" si="19"/>
        <v>0.8960662994419355</v>
      </c>
    </row>
    <row r="311" spans="1:9">
      <c r="A311" s="1">
        <v>36799</v>
      </c>
      <c r="B311">
        <v>11.247</v>
      </c>
      <c r="C311">
        <f>B311-PIOMAS.monthly.Current.v2.1.csv!$K$48</f>
        <v>-0.31109209302325525</v>
      </c>
      <c r="E311" s="11">
        <f t="shared" si="17"/>
        <v>-1.3081800000000001</v>
      </c>
      <c r="G311" s="4">
        <f t="shared" si="18"/>
        <v>-1.3458698678052357</v>
      </c>
      <c r="H311" s="4">
        <f t="shared" si="20"/>
        <v>1.0347777747819804</v>
      </c>
      <c r="I311" s="4">
        <f t="shared" si="19"/>
        <v>1.0707650431827469</v>
      </c>
    </row>
    <row r="312" spans="1:9">
      <c r="A312" s="1">
        <v>36830</v>
      </c>
      <c r="B312">
        <v>13.9663</v>
      </c>
      <c r="C312">
        <f>B312-PIOMAS.monthly.Current.v2.1.csv!$L$48</f>
        <v>-0.39090116279069775</v>
      </c>
      <c r="E312" s="11">
        <f t="shared" si="17"/>
        <v>-1.333599999999997</v>
      </c>
      <c r="G312" s="4">
        <f t="shared" si="18"/>
        <v>-1.3796013674314935</v>
      </c>
      <c r="H312" s="4">
        <f t="shared" si="20"/>
        <v>0.98870020464079578</v>
      </c>
      <c r="I312" s="4">
        <f t="shared" si="19"/>
        <v>0.9775280946567515</v>
      </c>
    </row>
    <row r="313" spans="1:9">
      <c r="A313" s="1">
        <v>36860</v>
      </c>
      <c r="B313">
        <v>17.238</v>
      </c>
      <c r="C313">
        <f>B313-PIOMAS.monthly.Current.v2.1.csv!$M$48</f>
        <v>-0.4299604651162845</v>
      </c>
      <c r="E313" s="11">
        <f t="shared" si="17"/>
        <v>-1.3582000000000001</v>
      </c>
      <c r="G313" s="4">
        <f t="shared" si="18"/>
        <v>-1.4122024889553868</v>
      </c>
      <c r="H313" s="4">
        <f t="shared" si="20"/>
        <v>0.98224202383910231</v>
      </c>
      <c r="I313" s="4">
        <f t="shared" si="19"/>
        <v>0.96479939339553566</v>
      </c>
    </row>
    <row r="314" spans="1:9">
      <c r="A314" s="1">
        <v>36891</v>
      </c>
      <c r="B314">
        <v>20.253599999999999</v>
      </c>
      <c r="C314">
        <f>B314-PIOMAS.monthly.Current.v2.1.csv!$B$48</f>
        <v>-1.0554767441860449</v>
      </c>
      <c r="E314" s="11">
        <f t="shared" si="17"/>
        <v>-1.383619999999997</v>
      </c>
      <c r="G314" s="4">
        <f t="shared" si="18"/>
        <v>-1.4458455852128256</v>
      </c>
      <c r="H314" s="4">
        <f t="shared" si="20"/>
        <v>0.39036884102678071</v>
      </c>
      <c r="I314" s="4">
        <f t="shared" si="19"/>
        <v>0.152387832044592</v>
      </c>
    </row>
    <row r="315" spans="1:9">
      <c r="A315" s="1">
        <v>36922</v>
      </c>
      <c r="B315">
        <v>22.667300000000001</v>
      </c>
      <c r="C315">
        <f>B315-PIOMAS.monthly.Current.v2.1.csv!$C$48</f>
        <v>-1.3995162790697613</v>
      </c>
      <c r="E315" s="11">
        <f t="shared" si="17"/>
        <v>-1.4090399999999974</v>
      </c>
      <c r="G315" s="4">
        <f t="shared" si="18"/>
        <v>-1.4794421477562523</v>
      </c>
      <c r="H315" s="4">
        <f t="shared" si="20"/>
        <v>7.9925868686490986E-2</v>
      </c>
      <c r="I315" s="4">
        <f t="shared" si="19"/>
        <v>6.3881444852902005E-3</v>
      </c>
    </row>
    <row r="316" spans="1:9">
      <c r="A316" s="1">
        <v>36950</v>
      </c>
      <c r="B316">
        <v>24.819700000000001</v>
      </c>
      <c r="C316">
        <f>B316-PIOMAS.monthly.Current.v2.1.csv!$D$48</f>
        <v>-1.3073674418604639</v>
      </c>
      <c r="E316" s="11">
        <f t="shared" si="17"/>
        <v>-1.4319999999999986</v>
      </c>
      <c r="G316" s="4">
        <f t="shared" si="18"/>
        <v>-1.5097465338947538</v>
      </c>
      <c r="H316" s="4">
        <f t="shared" si="20"/>
        <v>0.20237909203428983</v>
      </c>
      <c r="I316" s="4">
        <f t="shared" si="19"/>
        <v>4.0957296892623556E-2</v>
      </c>
    </row>
    <row r="317" spans="1:9">
      <c r="A317" s="1">
        <v>36981</v>
      </c>
      <c r="B317">
        <v>26.045100000000001</v>
      </c>
      <c r="C317">
        <f>B317-PIOMAS.monthly.Current.v2.1.csv!$E$48</f>
        <v>-1.0974627906976835</v>
      </c>
      <c r="E317" s="11">
        <f t="shared" si="17"/>
        <v>-1.457419999999999</v>
      </c>
      <c r="G317" s="4">
        <f t="shared" si="18"/>
        <v>-1.5432515462265288</v>
      </c>
      <c r="H317" s="4">
        <f t="shared" si="20"/>
        <v>0.44578875552884534</v>
      </c>
      <c r="I317" s="4">
        <f t="shared" si="19"/>
        <v>0.19872761455595664</v>
      </c>
    </row>
    <row r="318" spans="1:9">
      <c r="A318" s="1">
        <v>37011</v>
      </c>
      <c r="B318">
        <v>25.354500000000002</v>
      </c>
      <c r="C318">
        <f>B318-PIOMAS.monthly.Current.v2.1.csv!$F$48</f>
        <v>-0.98816046511628386</v>
      </c>
      <c r="E318" s="11">
        <f t="shared" si="17"/>
        <v>-1.4820199999999986</v>
      </c>
      <c r="G318" s="4">
        <f t="shared" si="18"/>
        <v>-1.5756284715481503</v>
      </c>
      <c r="H318" s="4">
        <f t="shared" si="20"/>
        <v>0.58746800643186647</v>
      </c>
      <c r="I318" s="4">
        <f t="shared" si="19"/>
        <v>0.34511865858103152</v>
      </c>
    </row>
    <row r="319" spans="1:9">
      <c r="A319" s="1">
        <v>37042</v>
      </c>
      <c r="B319">
        <v>21.6174</v>
      </c>
      <c r="C319">
        <f>B319-PIOMAS.monthly.Current.v2.1.csv!$G$48</f>
        <v>-1.2083534883720937</v>
      </c>
      <c r="E319" s="11">
        <f t="shared" si="17"/>
        <v>-1.507439999999999</v>
      </c>
      <c r="G319" s="4">
        <f t="shared" si="18"/>
        <v>-1.6090347235390501</v>
      </c>
      <c r="H319" s="4">
        <f t="shared" si="20"/>
        <v>0.40068123516695642</v>
      </c>
      <c r="I319" s="4">
        <f t="shared" si="19"/>
        <v>0.16054545221491784</v>
      </c>
    </row>
    <row r="320" spans="1:9">
      <c r="A320" s="1">
        <v>37072</v>
      </c>
      <c r="B320">
        <v>15.2248</v>
      </c>
      <c r="C320">
        <f>B320-PIOMAS.monthly.Current.v2.1.csv!$H$48</f>
        <v>-1.1330965116279135</v>
      </c>
      <c r="E320" s="11">
        <f t="shared" si="17"/>
        <v>-1.5320399999999985</v>
      </c>
      <c r="G320" s="4">
        <f t="shared" si="18"/>
        <v>-1.6413140584535213</v>
      </c>
      <c r="H320" s="4">
        <f t="shared" si="20"/>
        <v>0.50821754682560782</v>
      </c>
      <c r="I320" s="4">
        <f t="shared" si="19"/>
        <v>0.25828507490143887</v>
      </c>
    </row>
    <row r="321" spans="1:9">
      <c r="A321" s="1">
        <v>37103</v>
      </c>
      <c r="B321">
        <v>10.708</v>
      </c>
      <c r="C321">
        <f>B321-PIOMAS.monthly.Current.v2.1.csv!$I$48</f>
        <v>-0.96793976744185706</v>
      </c>
      <c r="E321" s="11">
        <f t="shared" si="17"/>
        <v>-1.557459999999999</v>
      </c>
      <c r="G321" s="4">
        <f t="shared" si="18"/>
        <v>-1.6746173871027585</v>
      </c>
      <c r="H321" s="4">
        <f t="shared" si="20"/>
        <v>0.70667761966090148</v>
      </c>
      <c r="I321" s="4">
        <f t="shared" si="19"/>
        <v>0.49939325812959773</v>
      </c>
    </row>
    <row r="322" spans="1:9">
      <c r="A322" s="1">
        <v>37134</v>
      </c>
      <c r="B322">
        <v>9.2827099999999998</v>
      </c>
      <c r="C322">
        <f>B322-PIOMAS.monthly.Current.v2.1.csv!$J$48</f>
        <v>-1.1207674418604636</v>
      </c>
      <c r="E322" s="11">
        <f t="shared" si="17"/>
        <v>-1.5828799999999994</v>
      </c>
      <c r="G322" s="4">
        <f t="shared" si="18"/>
        <v>-1.7078668191482593</v>
      </c>
      <c r="H322" s="4">
        <f t="shared" si="20"/>
        <v>0.58709937728779571</v>
      </c>
      <c r="I322" s="4">
        <f t="shared" si="19"/>
        <v>0.34468567881171747</v>
      </c>
    </row>
    <row r="323" spans="1:9">
      <c r="A323" s="1">
        <v>37164</v>
      </c>
      <c r="B323">
        <v>10.180300000000001</v>
      </c>
      <c r="C323">
        <f>B323-PIOMAS.monthly.Current.v2.1.csv!$K$48</f>
        <v>-1.3777920930232543</v>
      </c>
      <c r="E323" s="11">
        <f t="shared" ref="E323:E386" si="21">$M$2*A323+28.867</f>
        <v>-1.6074799999999989</v>
      </c>
      <c r="G323" s="4">
        <f t="shared" ref="G323:G386" si="22">($R$5*COS((A323-$R$2)/$R$4))+$R$6</f>
        <v>-1.7399913641756175</v>
      </c>
      <c r="H323" s="4">
        <f t="shared" si="20"/>
        <v>0.36219927115236317</v>
      </c>
      <c r="I323" s="4">
        <f t="shared" ref="I323:I386" si="23">H323^2</f>
        <v>0.13118831202330311</v>
      </c>
    </row>
    <row r="324" spans="1:9">
      <c r="A324" s="1">
        <v>37195</v>
      </c>
      <c r="B324">
        <v>12.8474</v>
      </c>
      <c r="C324">
        <f>B324-PIOMAS.monthly.Current.v2.1.csv!$L$48</f>
        <v>-1.5098011627906978</v>
      </c>
      <c r="E324" s="11">
        <f t="shared" si="21"/>
        <v>-1.6328999999999994</v>
      </c>
      <c r="G324" s="4">
        <f t="shared" si="22"/>
        <v>-1.7731316186806116</v>
      </c>
      <c r="H324" s="4">
        <f t="shared" si="20"/>
        <v>0.26333045588991388</v>
      </c>
      <c r="I324" s="4">
        <f t="shared" si="23"/>
        <v>6.9342928999189882E-2</v>
      </c>
    </row>
    <row r="325" spans="1:9">
      <c r="A325" s="1">
        <v>37225</v>
      </c>
      <c r="B325">
        <v>15.9831</v>
      </c>
      <c r="C325">
        <f>B325-PIOMAS.monthly.Current.v2.1.csv!$M$48</f>
        <v>-1.6848604651162837</v>
      </c>
      <c r="E325" s="11">
        <f t="shared" si="21"/>
        <v>-1.6574999999999989</v>
      </c>
      <c r="G325" s="4">
        <f t="shared" si="22"/>
        <v>-1.805148508021555</v>
      </c>
      <c r="H325" s="4">
        <f t="shared" si="20"/>
        <v>0.12028804290527129</v>
      </c>
      <c r="I325" s="4">
        <f t="shared" si="23"/>
        <v>1.4469213265980385E-2</v>
      </c>
    </row>
    <row r="326" spans="1:9">
      <c r="A326" s="1">
        <v>37256</v>
      </c>
      <c r="B326">
        <v>19.307200000000002</v>
      </c>
      <c r="C326">
        <f>B326-PIOMAS.monthly.Current.v2.1.csv!$B$48</f>
        <v>-2.0018767441860419</v>
      </c>
      <c r="E326" s="11">
        <f t="shared" si="21"/>
        <v>-1.6829199999999993</v>
      </c>
      <c r="G326" s="4">
        <f t="shared" si="22"/>
        <v>-1.838175455133175</v>
      </c>
      <c r="H326" s="4">
        <f t="shared" si="20"/>
        <v>-0.16370128905286685</v>
      </c>
      <c r="I326" s="4">
        <f t="shared" si="23"/>
        <v>2.6798112037570265E-2</v>
      </c>
    </row>
    <row r="327" spans="1:9">
      <c r="A327" s="1">
        <v>37287</v>
      </c>
      <c r="B327">
        <v>22.036100000000001</v>
      </c>
      <c r="C327">
        <f>B327-PIOMAS.monthly.Current.v2.1.csv!$C$48</f>
        <v>-2.030716279069761</v>
      </c>
      <c r="E327" s="11">
        <f t="shared" si="21"/>
        <v>-1.7083399999999997</v>
      </c>
      <c r="G327" s="4">
        <f t="shared" si="22"/>
        <v>-1.8711432416180949</v>
      </c>
      <c r="H327" s="4">
        <f t="shared" si="20"/>
        <v>-0.15957303745166618</v>
      </c>
      <c r="I327" s="4">
        <f t="shared" si="23"/>
        <v>2.5463554281550855E-2</v>
      </c>
    </row>
    <row r="328" spans="1:9">
      <c r="A328" s="1">
        <v>37315</v>
      </c>
      <c r="B328">
        <v>24.051400000000001</v>
      </c>
      <c r="C328">
        <f>B328-PIOMAS.monthly.Current.v2.1.csv!$D$48</f>
        <v>-2.0756674418604639</v>
      </c>
      <c r="E328" s="11">
        <f t="shared" si="21"/>
        <v>-1.7312999999999974</v>
      </c>
      <c r="G328" s="4">
        <f t="shared" si="22"/>
        <v>-1.9008688647179597</v>
      </c>
      <c r="H328" s="4">
        <f t="shared" si="20"/>
        <v>-0.17479857714250424</v>
      </c>
      <c r="I328" s="4">
        <f t="shared" si="23"/>
        <v>3.0554542571044008E-2</v>
      </c>
    </row>
    <row r="329" spans="1:9">
      <c r="A329" s="1">
        <v>37346</v>
      </c>
      <c r="B329">
        <v>25.104900000000001</v>
      </c>
      <c r="C329">
        <f>B329-PIOMAS.monthly.Current.v2.1.csv!$E$48</f>
        <v>-2.0376627906976843</v>
      </c>
      <c r="E329" s="11">
        <f t="shared" si="21"/>
        <v>-1.7567199999999978</v>
      </c>
      <c r="G329" s="4">
        <f t="shared" si="22"/>
        <v>-1.933721125371803</v>
      </c>
      <c r="H329" s="4">
        <f t="shared" si="20"/>
        <v>-0.10394166532588134</v>
      </c>
      <c r="I329" s="4">
        <f t="shared" si="23"/>
        <v>1.0803869790717523E-2</v>
      </c>
    </row>
    <row r="330" spans="1:9">
      <c r="A330" s="1">
        <v>37376</v>
      </c>
      <c r="B330">
        <v>24.3367</v>
      </c>
      <c r="C330">
        <f>B330-PIOMAS.monthly.Current.v2.1.csv!$F$48</f>
        <v>-2.005960465116285</v>
      </c>
      <c r="E330" s="11">
        <f t="shared" si="21"/>
        <v>-1.7813199999999973</v>
      </c>
      <c r="G330" s="4">
        <f t="shared" si="22"/>
        <v>-1.9654543898068564</v>
      </c>
      <c r="H330" s="4">
        <f t="shared" si="20"/>
        <v>-4.0506075309428624E-2</v>
      </c>
      <c r="I330" s="4">
        <f t="shared" si="23"/>
        <v>1.6407421369731032E-3</v>
      </c>
    </row>
    <row r="331" spans="1:9">
      <c r="A331" s="1">
        <v>37407</v>
      </c>
      <c r="B331">
        <v>20.903500000000001</v>
      </c>
      <c r="C331">
        <f>B331-PIOMAS.monthly.Current.v2.1.csv!$G$48</f>
        <v>-1.9222534883720925</v>
      </c>
      <c r="E331" s="11">
        <f t="shared" si="21"/>
        <v>-1.8067399999999978</v>
      </c>
      <c r="G331" s="4">
        <f t="shared" si="22"/>
        <v>-1.9981831818114371</v>
      </c>
      <c r="H331" s="4">
        <f t="shared" si="20"/>
        <v>7.5929693439344526E-2</v>
      </c>
      <c r="I331" s="4">
        <f t="shared" si="23"/>
        <v>5.765318345792839E-3</v>
      </c>
    </row>
    <row r="332" spans="1:9">
      <c r="A332" s="1">
        <v>37437</v>
      </c>
      <c r="B332">
        <v>14.692299999999999</v>
      </c>
      <c r="C332">
        <f>B332-PIOMAS.monthly.Current.v2.1.csv!$H$48</f>
        <v>-1.6655965116279141</v>
      </c>
      <c r="E332" s="11">
        <f t="shared" si="21"/>
        <v>-1.8313399999999973</v>
      </c>
      <c r="G332" s="4">
        <f t="shared" si="22"/>
        <v>-2.0297949850492736</v>
      </c>
      <c r="H332" s="4">
        <f t="shared" si="20"/>
        <v>0.36419847342135947</v>
      </c>
      <c r="I332" s="4">
        <f t="shared" si="23"/>
        <v>0.13264052804244869</v>
      </c>
    </row>
    <row r="333" spans="1:9">
      <c r="A333" s="1">
        <v>37468</v>
      </c>
      <c r="B333">
        <v>10.404299999999999</v>
      </c>
      <c r="C333">
        <f>B333-PIOMAS.monthly.Current.v2.1.csv!$I$48</f>
        <v>-1.271639767441858</v>
      </c>
      <c r="E333" s="11">
        <f t="shared" si="21"/>
        <v>-1.8567599999999977</v>
      </c>
      <c r="G333" s="4">
        <f t="shared" si="22"/>
        <v>-2.0623962298271157</v>
      </c>
      <c r="H333" s="4">
        <f t="shared" si="20"/>
        <v>0.79075646238525765</v>
      </c>
      <c r="I333" s="4">
        <f t="shared" si="23"/>
        <v>0.62529578280404741</v>
      </c>
    </row>
    <row r="334" spans="1:9">
      <c r="A334" s="1">
        <v>37499</v>
      </c>
      <c r="B334">
        <v>9.1129599999999993</v>
      </c>
      <c r="C334">
        <f>B334-PIOMAS.monthly.Current.v2.1.csv!$J$48</f>
        <v>-1.2905174418604641</v>
      </c>
      <c r="E334" s="11">
        <f t="shared" si="21"/>
        <v>-1.8821799999999982</v>
      </c>
      <c r="G334" s="4">
        <f t="shared" si="22"/>
        <v>-2.0949310975607416</v>
      </c>
      <c r="H334" s="4">
        <f t="shared" si="20"/>
        <v>0.80441365570027745</v>
      </c>
      <c r="I334" s="4">
        <f t="shared" si="23"/>
        <v>0.64708132947708452</v>
      </c>
    </row>
    <row r="335" spans="1:9">
      <c r="A335" s="1">
        <v>37529</v>
      </c>
      <c r="B335">
        <v>9.8103599999999993</v>
      </c>
      <c r="C335">
        <f>B335-PIOMAS.monthly.Current.v2.1.csv!$K$48</f>
        <v>-1.7477320930232558</v>
      </c>
      <c r="E335" s="11">
        <f t="shared" si="21"/>
        <v>-1.9067799999999977</v>
      </c>
      <c r="G335" s="4">
        <f t="shared" si="22"/>
        <v>-2.1263522673547492</v>
      </c>
      <c r="H335" s="4">
        <f t="shared" si="20"/>
        <v>0.37862017433149342</v>
      </c>
      <c r="I335" s="4">
        <f t="shared" si="23"/>
        <v>0.14335323641081046</v>
      </c>
    </row>
    <row r="336" spans="1:9">
      <c r="A336" s="1">
        <v>37560</v>
      </c>
      <c r="B336">
        <v>12.263299999999999</v>
      </c>
      <c r="C336">
        <f>B336-PIOMAS.monthly.Current.v2.1.csv!$L$48</f>
        <v>-2.0939011627906989</v>
      </c>
      <c r="E336" s="11">
        <f t="shared" si="21"/>
        <v>-1.9321999999999981</v>
      </c>
      <c r="G336" s="4">
        <f t="shared" si="22"/>
        <v>-2.158753466790245</v>
      </c>
      <c r="H336" s="4">
        <f t="shared" si="20"/>
        <v>6.4852303999546113E-2</v>
      </c>
      <c r="I336" s="4">
        <f t="shared" si="23"/>
        <v>4.2058213340495443E-3</v>
      </c>
    </row>
    <row r="337" spans="1:9">
      <c r="A337" s="1">
        <v>37590</v>
      </c>
      <c r="B337">
        <v>15.0395</v>
      </c>
      <c r="C337">
        <f>B337-PIOMAS.monthly.Current.v2.1.csv!$M$48</f>
        <v>-2.6284604651162837</v>
      </c>
      <c r="E337" s="11">
        <f t="shared" si="21"/>
        <v>-1.9567999999999977</v>
      </c>
      <c r="G337" s="4">
        <f t="shared" si="22"/>
        <v>-2.190043324358232</v>
      </c>
      <c r="H337" s="4">
        <f t="shared" si="20"/>
        <v>-0.43841714075805172</v>
      </c>
      <c r="I337" s="4">
        <f t="shared" si="23"/>
        <v>0.19220958931046533</v>
      </c>
    </row>
    <row r="338" spans="1:9">
      <c r="A338" s="1">
        <v>37621</v>
      </c>
      <c r="B338">
        <v>18.322099999999999</v>
      </c>
      <c r="C338">
        <f>B338-PIOMAS.monthly.Current.v2.1.csv!$B$48</f>
        <v>-2.9869767441860446</v>
      </c>
      <c r="E338" s="11">
        <f t="shared" si="21"/>
        <v>-1.9822199999999981</v>
      </c>
      <c r="G338" s="4">
        <f t="shared" si="22"/>
        <v>-2.2223068177418615</v>
      </c>
      <c r="H338" s="4">
        <f t="shared" si="20"/>
        <v>-0.76466992644418319</v>
      </c>
      <c r="I338" s="4">
        <f t="shared" si="23"/>
        <v>0.58472009640815248</v>
      </c>
    </row>
    <row r="339" spans="1:9">
      <c r="A339" s="1">
        <v>37652</v>
      </c>
      <c r="B339">
        <v>20.813099999999999</v>
      </c>
      <c r="C339">
        <f>B339-PIOMAS.monthly.Current.v2.1.csv!$C$48</f>
        <v>-3.2537162790697636</v>
      </c>
      <c r="E339" s="11">
        <f t="shared" si="21"/>
        <v>-2.0076399999999985</v>
      </c>
      <c r="G339" s="4">
        <f t="shared" si="22"/>
        <v>-2.254498787450375</v>
      </c>
      <c r="H339" s="4">
        <f t="shared" si="20"/>
        <v>-0.99921749161938855</v>
      </c>
      <c r="I339" s="4">
        <f t="shared" si="23"/>
        <v>0.99843559555814287</v>
      </c>
    </row>
    <row r="340" spans="1:9">
      <c r="A340" s="1">
        <v>37680</v>
      </c>
      <c r="B340">
        <v>22.994900000000001</v>
      </c>
      <c r="C340">
        <f>B340-PIOMAS.monthly.Current.v2.1.csv!$D$48</f>
        <v>-3.1321674418604637</v>
      </c>
      <c r="E340" s="11">
        <f t="shared" si="21"/>
        <v>-2.0305999999999997</v>
      </c>
      <c r="G340" s="4">
        <f t="shared" si="22"/>
        <v>-2.2835130672741446</v>
      </c>
      <c r="H340" s="4">
        <f t="shared" si="20"/>
        <v>-0.84865437458631909</v>
      </c>
      <c r="I340" s="4">
        <f t="shared" si="23"/>
        <v>0.72021424750449636</v>
      </c>
    </row>
    <row r="341" spans="1:9">
      <c r="A341" s="1">
        <v>37711</v>
      </c>
      <c r="B341">
        <v>23.752300000000002</v>
      </c>
      <c r="C341">
        <f>B341-PIOMAS.monthly.Current.v2.1.csv!$E$48</f>
        <v>-3.3902627906976832</v>
      </c>
      <c r="E341" s="11">
        <f t="shared" si="21"/>
        <v>-2.0560200000000002</v>
      </c>
      <c r="G341" s="4">
        <f t="shared" si="22"/>
        <v>-2.3155660507927518</v>
      </c>
      <c r="H341" s="4">
        <f t="shared" si="20"/>
        <v>-1.0746967399049314</v>
      </c>
      <c r="I341" s="4">
        <f t="shared" si="23"/>
        <v>1.1549730827622877</v>
      </c>
    </row>
    <row r="342" spans="1:9">
      <c r="A342" s="1">
        <v>37741</v>
      </c>
      <c r="B342">
        <v>23.094100000000001</v>
      </c>
      <c r="C342">
        <f>B342-PIOMAS.monthly.Current.v2.1.csv!$F$48</f>
        <v>-3.2485604651162845</v>
      </c>
      <c r="E342" s="11">
        <f t="shared" si="21"/>
        <v>-2.0806199999999997</v>
      </c>
      <c r="G342" s="4">
        <f t="shared" si="22"/>
        <v>-2.3465141197560753</v>
      </c>
      <c r="H342" s="4">
        <f t="shared" si="20"/>
        <v>-0.90204634536020922</v>
      </c>
      <c r="I342" s="4">
        <f t="shared" si="23"/>
        <v>0.81368760917770988</v>
      </c>
    </row>
    <row r="343" spans="1:9">
      <c r="A343" s="1">
        <v>37772</v>
      </c>
      <c r="B343">
        <v>19.1904</v>
      </c>
      <c r="C343">
        <f>B343-PIOMAS.monthly.Current.v2.1.csv!$G$48</f>
        <v>-3.6353534883720933</v>
      </c>
      <c r="E343" s="11">
        <f t="shared" si="21"/>
        <v>-2.1060400000000001</v>
      </c>
      <c r="G343" s="4">
        <f t="shared" si="22"/>
        <v>-2.3784194770036464</v>
      </c>
      <c r="H343" s="4">
        <f t="shared" si="20"/>
        <v>-1.2569340113684468</v>
      </c>
      <c r="I343" s="4">
        <f t="shared" si="23"/>
        <v>1.5798831089347749</v>
      </c>
    </row>
    <row r="344" spans="1:9">
      <c r="A344" s="1">
        <v>37802</v>
      </c>
      <c r="B344">
        <v>12.1189</v>
      </c>
      <c r="C344">
        <f>B344-PIOMAS.monthly.Current.v2.1.csv!$H$48</f>
        <v>-4.2389965116279136</v>
      </c>
      <c r="E344" s="11">
        <f t="shared" si="21"/>
        <v>-2.1306399999999996</v>
      </c>
      <c r="G344" s="4">
        <f t="shared" si="22"/>
        <v>-2.4092227557128019</v>
      </c>
      <c r="H344" s="4">
        <f t="shared" si="20"/>
        <v>-1.8297737559151117</v>
      </c>
      <c r="I344" s="4">
        <f t="shared" si="23"/>
        <v>3.348071997835695</v>
      </c>
    </row>
    <row r="345" spans="1:9">
      <c r="A345" s="1">
        <v>37833</v>
      </c>
      <c r="B345">
        <v>7.6154900000000003</v>
      </c>
      <c r="C345">
        <f>B345-PIOMAS.monthly.Current.v2.1.csv!$I$48</f>
        <v>-4.0604497674418569</v>
      </c>
      <c r="E345" s="11">
        <f t="shared" si="21"/>
        <v>-2.1560600000000001</v>
      </c>
      <c r="G345" s="4">
        <f t="shared" si="22"/>
        <v>-2.4409765107261747</v>
      </c>
      <c r="H345" s="4">
        <f t="shared" si="20"/>
        <v>-1.6194732567156822</v>
      </c>
      <c r="I345" s="4">
        <f t="shared" si="23"/>
        <v>2.6226936292172978</v>
      </c>
    </row>
    <row r="346" spans="1:9">
      <c r="A346" s="1">
        <v>37864</v>
      </c>
      <c r="B346">
        <v>6.5259099999999997</v>
      </c>
      <c r="C346">
        <f>B346-PIOMAS.monthly.Current.v2.1.csv!$J$48</f>
        <v>-3.8775674418604638</v>
      </c>
      <c r="E346" s="11">
        <f t="shared" si="21"/>
        <v>-2.181479999999997</v>
      </c>
      <c r="G346" s="4">
        <f t="shared" si="22"/>
        <v>-2.47265170430531</v>
      </c>
      <c r="H346" s="4">
        <f t="shared" si="20"/>
        <v>-1.4049157375551538</v>
      </c>
      <c r="I346" s="4">
        <f t="shared" si="23"/>
        <v>1.9737882296301417</v>
      </c>
    </row>
    <row r="347" spans="1:9">
      <c r="A347" s="1">
        <v>37894</v>
      </c>
      <c r="B347">
        <v>7.1072899999999999</v>
      </c>
      <c r="C347">
        <f>B347-PIOMAS.monthly.Current.v2.1.csv!$K$48</f>
        <v>-4.4508020930232552</v>
      </c>
      <c r="E347" s="11">
        <f t="shared" si="21"/>
        <v>-2.20608</v>
      </c>
      <c r="G347" s="4">
        <f t="shared" si="22"/>
        <v>-2.5032293562644661</v>
      </c>
      <c r="H347" s="4">
        <f t="shared" si="20"/>
        <v>-1.9475727367587892</v>
      </c>
      <c r="I347" s="4">
        <f t="shared" si="23"/>
        <v>3.7930395649661199</v>
      </c>
    </row>
    <row r="348" spans="1:9">
      <c r="A348" s="1">
        <v>37925</v>
      </c>
      <c r="B348">
        <v>10.4039</v>
      </c>
      <c r="C348">
        <f>B348-PIOMAS.monthly.Current.v2.1.csv!$L$48</f>
        <v>-3.953301162790698</v>
      </c>
      <c r="E348" s="11">
        <f t="shared" si="21"/>
        <v>-2.2314999999999969</v>
      </c>
      <c r="G348" s="4">
        <f t="shared" si="22"/>
        <v>-2.5347469869662542</v>
      </c>
      <c r="H348" s="4">
        <f t="shared" si="20"/>
        <v>-1.4185541758244438</v>
      </c>
      <c r="I348" s="4">
        <f t="shared" si="23"/>
        <v>2.012295949748967</v>
      </c>
    </row>
    <row r="349" spans="1:9">
      <c r="A349" s="1">
        <v>37955</v>
      </c>
      <c r="B349">
        <v>14.167400000000001</v>
      </c>
      <c r="C349">
        <f>B349-PIOMAS.monthly.Current.v2.1.csv!$M$48</f>
        <v>-3.5005604651162834</v>
      </c>
      <c r="E349" s="11">
        <f t="shared" si="21"/>
        <v>-2.2561</v>
      </c>
      <c r="G349" s="4">
        <f t="shared" si="22"/>
        <v>-2.565170255829798</v>
      </c>
      <c r="H349" s="4">
        <f t="shared" si="20"/>
        <v>-0.93539020928648542</v>
      </c>
      <c r="I349" s="4">
        <f t="shared" si="23"/>
        <v>0.87495484362901499</v>
      </c>
    </row>
    <row r="350" spans="1:9">
      <c r="A350" s="1">
        <v>37986</v>
      </c>
      <c r="B350">
        <v>18.5153</v>
      </c>
      <c r="C350">
        <f>B350-PIOMAS.monthly.Current.v2.1.csv!$B$48</f>
        <v>-2.7937767441860437</v>
      </c>
      <c r="E350" s="11">
        <f t="shared" si="21"/>
        <v>-2.2815199999999969</v>
      </c>
      <c r="G350" s="4">
        <f t="shared" si="22"/>
        <v>-2.5965263960085574</v>
      </c>
      <c r="H350" s="4">
        <f t="shared" si="20"/>
        <v>-0.19725034817748632</v>
      </c>
      <c r="I350" s="4">
        <f t="shared" si="23"/>
        <v>3.890769985613958E-2</v>
      </c>
    </row>
    <row r="351" spans="1:9">
      <c r="A351" s="1">
        <v>38017</v>
      </c>
      <c r="B351">
        <v>21.526599999999998</v>
      </c>
      <c r="C351">
        <f>B351-PIOMAS.monthly.Current.v2.1.csv!$C$48</f>
        <v>-2.5402162790697638</v>
      </c>
      <c r="E351" s="11">
        <f t="shared" si="21"/>
        <v>-2.3069399999999973</v>
      </c>
      <c r="G351" s="4">
        <f t="shared" si="22"/>
        <v>-2.6277989684689023</v>
      </c>
      <c r="H351" s="4">
        <f t="shared" si="20"/>
        <v>8.7582689399138491E-2</v>
      </c>
      <c r="I351" s="4">
        <f t="shared" si="23"/>
        <v>7.6707274823859658E-3</v>
      </c>
    </row>
    <row r="352" spans="1:9">
      <c r="A352" s="1">
        <v>38046</v>
      </c>
      <c r="B352">
        <v>23.823499999999999</v>
      </c>
      <c r="C352">
        <f>B352-PIOMAS.monthly.Current.v2.1.csv!$D$48</f>
        <v>-2.3035674418604657</v>
      </c>
      <c r="E352" s="11">
        <f t="shared" si="21"/>
        <v>-2.3307199999999995</v>
      </c>
      <c r="G352" s="4">
        <f t="shared" si="22"/>
        <v>-2.6569774095453447</v>
      </c>
      <c r="H352" s="4">
        <f t="shared" ref="H352:H415" si="24">C352-G352</f>
        <v>0.35340996768487898</v>
      </c>
      <c r="I352" s="4">
        <f t="shared" si="23"/>
        <v>0.1248986052590272</v>
      </c>
    </row>
    <row r="353" spans="1:9">
      <c r="A353" s="1">
        <v>38077</v>
      </c>
      <c r="B353">
        <v>24.982600000000001</v>
      </c>
      <c r="C353">
        <f>B353-PIOMAS.monthly.Current.v2.1.csv!$E$48</f>
        <v>-2.1599627906976835</v>
      </c>
      <c r="E353" s="11">
        <f t="shared" si="21"/>
        <v>-2.3561399999999999</v>
      </c>
      <c r="G353" s="4">
        <f t="shared" si="22"/>
        <v>-2.688085381218106</v>
      </c>
      <c r="H353" s="4">
        <f t="shared" si="24"/>
        <v>0.52812259052042254</v>
      </c>
      <c r="I353" s="4">
        <f t="shared" si="23"/>
        <v>0.27891347061800192</v>
      </c>
    </row>
    <row r="354" spans="1:9">
      <c r="A354" s="1">
        <v>38107</v>
      </c>
      <c r="B354">
        <v>24.1219</v>
      </c>
      <c r="C354">
        <f>B354-PIOMAS.monthly.Current.v2.1.csv!$F$48</f>
        <v>-2.2207604651162853</v>
      </c>
      <c r="E354" s="11">
        <f t="shared" si="21"/>
        <v>-2.3807399999999994</v>
      </c>
      <c r="G354" s="4">
        <f t="shared" si="22"/>
        <v>-2.7181075068430989</v>
      </c>
      <c r="H354" s="4">
        <f t="shared" si="24"/>
        <v>0.49734704172681354</v>
      </c>
      <c r="I354" s="4">
        <f t="shared" si="23"/>
        <v>0.2473540799144128</v>
      </c>
    </row>
    <row r="355" spans="1:9">
      <c r="A355" s="1">
        <v>38138</v>
      </c>
      <c r="B355">
        <v>20.575700000000001</v>
      </c>
      <c r="C355">
        <f>B355-PIOMAS.monthly.Current.v2.1.csv!$G$48</f>
        <v>-2.2500534883720924</v>
      </c>
      <c r="E355" s="11">
        <f t="shared" si="21"/>
        <v>-2.4061599999999999</v>
      </c>
      <c r="G355" s="4">
        <f t="shared" si="22"/>
        <v>-2.7490442896758243</v>
      </c>
      <c r="H355" s="4">
        <f t="shared" si="24"/>
        <v>0.49899080130373186</v>
      </c>
      <c r="I355" s="4">
        <f t="shared" si="23"/>
        <v>0.24899181978574039</v>
      </c>
    </row>
    <row r="356" spans="1:9">
      <c r="A356" s="1">
        <v>38168</v>
      </c>
      <c r="B356">
        <v>14.153499999999999</v>
      </c>
      <c r="C356">
        <f>B356-PIOMAS.monthly.Current.v2.1.csv!$H$48</f>
        <v>-2.2043965116279143</v>
      </c>
      <c r="E356" s="11">
        <f t="shared" si="21"/>
        <v>-2.4307599999999994</v>
      </c>
      <c r="G356" s="4">
        <f t="shared" si="22"/>
        <v>-2.7788988806081085</v>
      </c>
      <c r="H356" s="4">
        <f t="shared" si="24"/>
        <v>0.57450236898019424</v>
      </c>
      <c r="I356" s="4">
        <f t="shared" si="23"/>
        <v>0.33005297196385525</v>
      </c>
    </row>
    <row r="357" spans="1:9">
      <c r="A357" s="1">
        <v>38199</v>
      </c>
      <c r="B357">
        <v>9.2014899999999997</v>
      </c>
      <c r="C357">
        <f>B357-PIOMAS.monthly.Current.v2.1.csv!$I$48</f>
        <v>-2.4744497674418575</v>
      </c>
      <c r="E357" s="11">
        <f t="shared" si="21"/>
        <v>-2.4561799999999998</v>
      </c>
      <c r="G357" s="4">
        <f t="shared" si="22"/>
        <v>-2.8096606193388722</v>
      </c>
      <c r="H357" s="4">
        <f t="shared" si="24"/>
        <v>0.33521085189701472</v>
      </c>
      <c r="I357" s="4">
        <f t="shared" si="23"/>
        <v>0.11236631522952234</v>
      </c>
    </row>
    <row r="358" spans="1:9">
      <c r="A358" s="1">
        <v>38230</v>
      </c>
      <c r="B358">
        <v>7.2498800000000001</v>
      </c>
      <c r="C358">
        <f>B358-PIOMAS.monthly.Current.v2.1.csv!$J$48</f>
        <v>-3.1535974418604633</v>
      </c>
      <c r="E358" s="11">
        <f t="shared" si="21"/>
        <v>-2.4815999999999967</v>
      </c>
      <c r="G358" s="4">
        <f t="shared" si="22"/>
        <v>-2.8403319307480248</v>
      </c>
      <c r="H358" s="4">
        <f t="shared" si="24"/>
        <v>-0.3132655111124385</v>
      </c>
      <c r="I358" s="4">
        <f t="shared" si="23"/>
        <v>9.8135280452537332E-2</v>
      </c>
    </row>
    <row r="359" spans="1:9">
      <c r="A359" s="1">
        <v>38260</v>
      </c>
      <c r="B359">
        <v>8.2667900000000003</v>
      </c>
      <c r="C359">
        <f>B359-PIOMAS.monthly.Current.v2.1.csv!$K$48</f>
        <v>-3.2913020930232548</v>
      </c>
      <c r="E359" s="11">
        <f t="shared" si="21"/>
        <v>-2.5061999999999998</v>
      </c>
      <c r="G359" s="4">
        <f t="shared" si="22"/>
        <v>-2.8699268163569065</v>
      </c>
      <c r="H359" s="4">
        <f t="shared" si="24"/>
        <v>-0.42137527666634833</v>
      </c>
      <c r="I359" s="4">
        <f t="shared" si="23"/>
        <v>0.17755712378564159</v>
      </c>
    </row>
    <row r="360" spans="1:9">
      <c r="A360" s="1">
        <v>38291</v>
      </c>
      <c r="B360">
        <v>11.7004</v>
      </c>
      <c r="C360">
        <f>B360-PIOMAS.monthly.Current.v2.1.csv!$L$48</f>
        <v>-2.656801162790698</v>
      </c>
      <c r="E360" s="11">
        <f t="shared" si="21"/>
        <v>-2.5316200000000002</v>
      </c>
      <c r="G360" s="4">
        <f t="shared" si="22"/>
        <v>-2.9004173105826032</v>
      </c>
      <c r="H360" s="4">
        <f t="shared" si="24"/>
        <v>0.24361614779190521</v>
      </c>
      <c r="I360" s="4">
        <f t="shared" si="23"/>
        <v>5.9348827464967405E-2</v>
      </c>
    </row>
    <row r="361" spans="1:9">
      <c r="A361" s="1">
        <v>38321</v>
      </c>
      <c r="B361">
        <v>15.134499999999999</v>
      </c>
      <c r="C361">
        <f>B361-PIOMAS.monthly.Current.v2.1.csv!$M$48</f>
        <v>-2.5334604651162849</v>
      </c>
      <c r="E361" s="11">
        <f t="shared" si="21"/>
        <v>-2.5562199999999997</v>
      </c>
      <c r="G361" s="4">
        <f t="shared" si="22"/>
        <v>-2.929835370512206</v>
      </c>
      <c r="H361" s="4">
        <f t="shared" si="24"/>
        <v>0.39637490539592113</v>
      </c>
      <c r="I361" s="4">
        <f t="shared" si="23"/>
        <v>0.15711306562762542</v>
      </c>
    </row>
    <row r="362" spans="1:9">
      <c r="A362" s="1">
        <v>38352</v>
      </c>
      <c r="B362">
        <v>18.793600000000001</v>
      </c>
      <c r="C362">
        <f>B362-PIOMAS.monthly.Current.v2.1.csv!$B$48</f>
        <v>-2.5154767441860422</v>
      </c>
      <c r="E362" s="11">
        <f t="shared" si="21"/>
        <v>-2.5816400000000002</v>
      </c>
      <c r="G362" s="4">
        <f t="shared" si="22"/>
        <v>-2.9601412479078593</v>
      </c>
      <c r="H362" s="4">
        <f t="shared" si="24"/>
        <v>0.44466450372181709</v>
      </c>
      <c r="I362" s="4">
        <f t="shared" si="23"/>
        <v>0.1977265208701699</v>
      </c>
    </row>
    <row r="363" spans="1:9">
      <c r="A363" s="1">
        <v>38383</v>
      </c>
      <c r="B363">
        <v>21.681699999999999</v>
      </c>
      <c r="C363">
        <f>B363-PIOMAS.monthly.Current.v2.1.csv!$C$48</f>
        <v>-2.3851162790697629</v>
      </c>
      <c r="E363" s="11">
        <f t="shared" si="21"/>
        <v>-2.607059999999997</v>
      </c>
      <c r="G363" s="4">
        <f t="shared" si="22"/>
        <v>-2.9903518548488544</v>
      </c>
      <c r="H363" s="4">
        <f t="shared" si="24"/>
        <v>0.60523557577909148</v>
      </c>
      <c r="I363" s="4">
        <f t="shared" si="23"/>
        <v>0.3663101021886484</v>
      </c>
    </row>
    <row r="364" spans="1:9">
      <c r="A364" s="1">
        <v>38411</v>
      </c>
      <c r="B364">
        <v>23.793600000000001</v>
      </c>
      <c r="C364">
        <f>B364-PIOMAS.monthly.Current.v2.1.csv!$D$48</f>
        <v>-2.3334674418604635</v>
      </c>
      <c r="E364" s="11">
        <f t="shared" si="21"/>
        <v>-2.6300199999999982</v>
      </c>
      <c r="G364" s="4">
        <f t="shared" si="22"/>
        <v>-3.0175561588528792</v>
      </c>
      <c r="H364" s="4">
        <f t="shared" si="24"/>
        <v>0.68408871699241569</v>
      </c>
      <c r="I364" s="4">
        <f t="shared" si="23"/>
        <v>0.46797737271632939</v>
      </c>
    </row>
    <row r="365" spans="1:9">
      <c r="A365" s="1">
        <v>38442</v>
      </c>
      <c r="B365">
        <v>24.9437</v>
      </c>
      <c r="C365">
        <f>B365-PIOMAS.monthly.Current.v2.1.csv!$E$48</f>
        <v>-2.1988627906976852</v>
      </c>
      <c r="E365" s="11">
        <f t="shared" si="21"/>
        <v>-2.6554399999999987</v>
      </c>
      <c r="G365" s="4">
        <f t="shared" si="22"/>
        <v>-3.0475827609320847</v>
      </c>
      <c r="H365" s="4">
        <f t="shared" si="24"/>
        <v>0.84871997023439949</v>
      </c>
      <c r="I365" s="4">
        <f t="shared" si="23"/>
        <v>0.72032558787467993</v>
      </c>
    </row>
    <row r="366" spans="1:9">
      <c r="A366" s="1">
        <v>38472</v>
      </c>
      <c r="B366">
        <v>23.879899999999999</v>
      </c>
      <c r="C366">
        <f>B366-PIOMAS.monthly.Current.v2.1.csv!$F$48</f>
        <v>-2.4627604651162862</v>
      </c>
      <c r="E366" s="11">
        <f t="shared" si="21"/>
        <v>-2.6800399999999982</v>
      </c>
      <c r="G366" s="4">
        <f t="shared" si="22"/>
        <v>-3.0765473831060981</v>
      </c>
      <c r="H366" s="4">
        <f t="shared" si="24"/>
        <v>0.61378691798981189</v>
      </c>
      <c r="I366" s="4">
        <f t="shared" si="23"/>
        <v>0.37673438069543208</v>
      </c>
    </row>
    <row r="367" spans="1:9">
      <c r="A367" s="1">
        <v>38503</v>
      </c>
      <c r="B367">
        <v>19.732199999999999</v>
      </c>
      <c r="C367">
        <f>B367-PIOMAS.monthly.Current.v2.1.csv!$G$48</f>
        <v>-3.0935534883720948</v>
      </c>
      <c r="E367" s="11">
        <f t="shared" si="21"/>
        <v>-2.7054599999999986</v>
      </c>
      <c r="G367" s="4">
        <f t="shared" si="22"/>
        <v>-3.106380062630687</v>
      </c>
      <c r="H367" s="4">
        <f t="shared" si="24"/>
        <v>1.2826574258592238E-2</v>
      </c>
      <c r="I367" s="4">
        <f t="shared" si="23"/>
        <v>1.6452100721118103E-4</v>
      </c>
    </row>
    <row r="368" spans="1:9">
      <c r="A368" s="1">
        <v>38533</v>
      </c>
      <c r="B368">
        <v>12.8331</v>
      </c>
      <c r="C368">
        <f>B368-PIOMAS.monthly.Current.v2.1.csv!$H$48</f>
        <v>-3.5247965116279136</v>
      </c>
      <c r="E368" s="11">
        <f t="shared" si="21"/>
        <v>-2.7300599999999982</v>
      </c>
      <c r="G368" s="4">
        <f t="shared" si="22"/>
        <v>-3.1351552159755527</v>
      </c>
      <c r="H368" s="4">
        <f t="shared" si="24"/>
        <v>-0.38964129565236094</v>
      </c>
      <c r="I368" s="4">
        <f t="shared" si="23"/>
        <v>0.15182033927765054</v>
      </c>
    </row>
    <row r="369" spans="1:9">
      <c r="A369" s="1">
        <v>38564</v>
      </c>
      <c r="B369">
        <v>8.2715099999999993</v>
      </c>
      <c r="C369">
        <f>B369-PIOMAS.monthly.Current.v2.1.csv!$I$48</f>
        <v>-3.404429767441858</v>
      </c>
      <c r="E369" s="11">
        <f t="shared" si="21"/>
        <v>-2.7554799999999986</v>
      </c>
      <c r="G369" s="4">
        <f t="shared" si="22"/>
        <v>-3.1647902552741001</v>
      </c>
      <c r="H369" s="4">
        <f t="shared" si="24"/>
        <v>-0.23963951216775792</v>
      </c>
      <c r="I369" s="4">
        <f t="shared" si="23"/>
        <v>5.7427095792000997E-2</v>
      </c>
    </row>
    <row r="370" spans="1:9">
      <c r="A370" s="1">
        <v>38595</v>
      </c>
      <c r="B370">
        <v>6.9246400000000001</v>
      </c>
      <c r="C370">
        <f>B370-PIOMAS.monthly.Current.v2.1.csv!$J$48</f>
        <v>-3.4788374418604633</v>
      </c>
      <c r="E370" s="11">
        <f t="shared" si="21"/>
        <v>-2.780899999999999</v>
      </c>
      <c r="G370" s="4">
        <f t="shared" si="22"/>
        <v>-3.1943234376066281</v>
      </c>
      <c r="H370" s="4">
        <f t="shared" si="24"/>
        <v>-0.28451400425383522</v>
      </c>
      <c r="I370" s="4">
        <f t="shared" si="23"/>
        <v>8.0948218616551368E-2</v>
      </c>
    </row>
    <row r="371" spans="1:9">
      <c r="A371" s="1">
        <v>38625</v>
      </c>
      <c r="B371">
        <v>7.6298300000000001</v>
      </c>
      <c r="C371">
        <f>B371-PIOMAS.monthly.Current.v2.1.csv!$K$48</f>
        <v>-3.928262093023255</v>
      </c>
      <c r="E371" s="11">
        <f t="shared" si="21"/>
        <v>-2.8054999999999986</v>
      </c>
      <c r="G371" s="4">
        <f t="shared" si="22"/>
        <v>-3.222806059935079</v>
      </c>
      <c r="H371" s="4">
        <f t="shared" si="24"/>
        <v>-0.70545603308817606</v>
      </c>
      <c r="I371" s="4">
        <f t="shared" si="23"/>
        <v>0.49766821462050576</v>
      </c>
    </row>
    <row r="372" spans="1:9">
      <c r="A372" s="1">
        <v>38656</v>
      </c>
      <c r="B372">
        <v>10.759399999999999</v>
      </c>
      <c r="C372">
        <f>B372-PIOMAS.monthly.Current.v2.1.csv!$L$48</f>
        <v>-3.5978011627906987</v>
      </c>
      <c r="E372" s="11">
        <f t="shared" si="21"/>
        <v>-2.830919999999999</v>
      </c>
      <c r="G372" s="4">
        <f t="shared" si="22"/>
        <v>-3.2521360417940373</v>
      </c>
      <c r="H372" s="4">
        <f t="shared" si="24"/>
        <v>-0.34566512099666147</v>
      </c>
      <c r="I372" s="4">
        <f t="shared" si="23"/>
        <v>0.11948437587363661</v>
      </c>
    </row>
    <row r="373" spans="1:9">
      <c r="A373" s="1">
        <v>38686</v>
      </c>
      <c r="B373">
        <v>14.1837</v>
      </c>
      <c r="C373">
        <f>B373-PIOMAS.monthly.Current.v2.1.csv!$M$48</f>
        <v>-3.4842604651162841</v>
      </c>
      <c r="E373" s="11">
        <f t="shared" si="21"/>
        <v>-2.8555199999999985</v>
      </c>
      <c r="G373" s="4">
        <f t="shared" si="22"/>
        <v>-3.280420246833982</v>
      </c>
      <c r="H373" s="4">
        <f t="shared" si="24"/>
        <v>-0.20384021828230203</v>
      </c>
      <c r="I373" s="4">
        <f t="shared" si="23"/>
        <v>4.1550834589376542E-2</v>
      </c>
    </row>
    <row r="374" spans="1:9">
      <c r="A374" s="1">
        <v>38717</v>
      </c>
      <c r="B374">
        <v>17.666799999999999</v>
      </c>
      <c r="C374">
        <f>B374-PIOMAS.monthly.Current.v2.1.csv!$B$48</f>
        <v>-3.6422767441860451</v>
      </c>
      <c r="E374" s="11">
        <f t="shared" si="21"/>
        <v>-2.8809399999999989</v>
      </c>
      <c r="G374" s="4">
        <f t="shared" si="22"/>
        <v>-3.3095433731928301</v>
      </c>
      <c r="H374" s="4">
        <f t="shared" si="24"/>
        <v>-0.33273337099321498</v>
      </c>
      <c r="I374" s="4">
        <f t="shared" si="23"/>
        <v>0.11071149617250844</v>
      </c>
    </row>
    <row r="375" spans="1:9">
      <c r="A375" s="1">
        <v>38748</v>
      </c>
      <c r="B375">
        <v>20.580500000000001</v>
      </c>
      <c r="C375">
        <f>B375-PIOMAS.monthly.Current.v2.1.csv!$C$48</f>
        <v>-3.4863162790697615</v>
      </c>
      <c r="E375" s="11">
        <f t="shared" si="21"/>
        <v>-2.9063599999999994</v>
      </c>
      <c r="G375" s="4">
        <f t="shared" si="22"/>
        <v>-3.3385599837892688</v>
      </c>
      <c r="H375" s="4">
        <f t="shared" si="24"/>
        <v>-0.14775629528049272</v>
      </c>
      <c r="I375" s="4">
        <f t="shared" si="23"/>
        <v>2.1831922795016157E-2</v>
      </c>
    </row>
    <row r="376" spans="1:9">
      <c r="A376" s="1">
        <v>38776</v>
      </c>
      <c r="B376">
        <v>23.081800000000001</v>
      </c>
      <c r="C376">
        <f>B376-PIOMAS.monthly.Current.v2.1.csv!$D$48</f>
        <v>-3.0452674418604637</v>
      </c>
      <c r="E376" s="11">
        <f t="shared" si="21"/>
        <v>-2.929319999999997</v>
      </c>
      <c r="G376" s="4">
        <f t="shared" si="22"/>
        <v>-3.3646762058572013</v>
      </c>
      <c r="H376" s="4">
        <f t="shared" si="24"/>
        <v>0.31940876399673757</v>
      </c>
      <c r="I376" s="4">
        <f t="shared" si="23"/>
        <v>0.1020219585179236</v>
      </c>
    </row>
    <row r="377" spans="1:9">
      <c r="A377" s="1">
        <v>38807</v>
      </c>
      <c r="B377">
        <v>24.096900000000002</v>
      </c>
      <c r="C377">
        <f>B377-PIOMAS.monthly.Current.v2.1.csv!$E$48</f>
        <v>-3.0456627906976834</v>
      </c>
      <c r="E377" s="11">
        <f t="shared" si="21"/>
        <v>-2.9547399999999975</v>
      </c>
      <c r="G377" s="4">
        <f t="shared" si="22"/>
        <v>-3.393487515699062</v>
      </c>
      <c r="H377" s="4">
        <f t="shared" si="24"/>
        <v>0.34782472500137862</v>
      </c>
      <c r="I377" s="4">
        <f t="shared" si="23"/>
        <v>0.12098203932228466</v>
      </c>
    </row>
    <row r="378" spans="1:9">
      <c r="A378" s="1">
        <v>38837</v>
      </c>
      <c r="B378">
        <v>22.2227</v>
      </c>
      <c r="C378">
        <f>B378-PIOMAS.monthly.Current.v2.1.csv!$F$48</f>
        <v>-4.1199604651162858</v>
      </c>
      <c r="E378" s="11">
        <f t="shared" si="21"/>
        <v>-2.979339999999997</v>
      </c>
      <c r="G378" s="4">
        <f t="shared" si="22"/>
        <v>-3.4212654483501104</v>
      </c>
      <c r="H378" s="4">
        <f t="shared" si="24"/>
        <v>-0.6986950167661754</v>
      </c>
      <c r="I378" s="4">
        <f t="shared" si="23"/>
        <v>0.48817472645388615</v>
      </c>
    </row>
    <row r="379" spans="1:9">
      <c r="A379" s="1">
        <v>38868</v>
      </c>
      <c r="B379">
        <v>17.142199999999999</v>
      </c>
      <c r="C379">
        <f>B379-PIOMAS.monthly.Current.v2.1.csv!$G$48</f>
        <v>-5.6835534883720946</v>
      </c>
      <c r="E379" s="11">
        <f t="shared" si="21"/>
        <v>-3.0047599999999974</v>
      </c>
      <c r="G379" s="4">
        <f t="shared" si="22"/>
        <v>-3.4498609668431937</v>
      </c>
      <c r="H379" s="4">
        <f t="shared" si="24"/>
        <v>-2.233692521528901</v>
      </c>
      <c r="I379" s="4">
        <f t="shared" si="23"/>
        <v>4.9893822807341399</v>
      </c>
    </row>
    <row r="380" spans="1:9">
      <c r="A380" s="1">
        <v>38898</v>
      </c>
      <c r="B380">
        <v>10.244199999999999</v>
      </c>
      <c r="C380">
        <f>B380-PIOMAS.monthly.Current.v2.1.csv!$H$48</f>
        <v>-6.1136965116279143</v>
      </c>
      <c r="E380" s="11">
        <f t="shared" si="21"/>
        <v>-3.0293599999999969</v>
      </c>
      <c r="G380" s="4">
        <f t="shared" si="22"/>
        <v>-3.4774283415848641</v>
      </c>
      <c r="H380" s="4">
        <f t="shared" si="24"/>
        <v>-2.6362681700430501</v>
      </c>
      <c r="I380" s="4">
        <f t="shared" si="23"/>
        <v>6.949909864382132</v>
      </c>
    </row>
    <row r="381" spans="1:9">
      <c r="A381" s="1">
        <v>38929</v>
      </c>
      <c r="B381">
        <v>5.9272600000000004</v>
      </c>
      <c r="C381">
        <f>B381-PIOMAS.monthly.Current.v2.1.csv!$I$48</f>
        <v>-5.7486797674418568</v>
      </c>
      <c r="E381" s="11">
        <f t="shared" si="21"/>
        <v>-3.0547799999999974</v>
      </c>
      <c r="G381" s="4">
        <f t="shared" si="22"/>
        <v>-3.5058045052295577</v>
      </c>
      <c r="H381" s="4">
        <f t="shared" si="24"/>
        <v>-2.2428752622122992</v>
      </c>
      <c r="I381" s="4">
        <f t="shared" si="23"/>
        <v>5.0304894418438897</v>
      </c>
    </row>
    <row r="382" spans="1:9">
      <c r="A382" s="1">
        <v>38960</v>
      </c>
      <c r="B382">
        <v>4.7418800000000001</v>
      </c>
      <c r="C382">
        <f>B382-PIOMAS.monthly.Current.v2.1.csv!$J$48</f>
        <v>-5.6615974418604633</v>
      </c>
      <c r="E382" s="11">
        <f t="shared" si="21"/>
        <v>-3.0801999999999978</v>
      </c>
      <c r="G382" s="4">
        <f t="shared" si="22"/>
        <v>-3.5340678365594482</v>
      </c>
      <c r="H382" s="4">
        <f t="shared" si="24"/>
        <v>-2.1275296053010151</v>
      </c>
      <c r="I382" s="4">
        <f t="shared" si="23"/>
        <v>4.5263822214322929</v>
      </c>
    </row>
    <row r="383" spans="1:9">
      <c r="A383" s="1">
        <v>38990</v>
      </c>
      <c r="B383">
        <v>6.1976000000000004</v>
      </c>
      <c r="C383">
        <f>B383-PIOMAS.monthly.Current.v2.1.csv!$K$48</f>
        <v>-5.3604920930232547</v>
      </c>
      <c r="E383" s="11">
        <f t="shared" si="21"/>
        <v>-3.1047999999999973</v>
      </c>
      <c r="G383" s="4">
        <f t="shared" si="22"/>
        <v>-3.5613111593189832</v>
      </c>
      <c r="H383" s="4">
        <f t="shared" si="24"/>
        <v>-1.7991809337042715</v>
      </c>
      <c r="I383" s="4">
        <f t="shared" si="23"/>
        <v>3.2370520322049741</v>
      </c>
    </row>
    <row r="384" spans="1:9">
      <c r="A384" s="1">
        <v>39021</v>
      </c>
      <c r="B384">
        <v>9.4795999999999996</v>
      </c>
      <c r="C384">
        <f>B384-PIOMAS.monthly.Current.v2.1.csv!$L$48</f>
        <v>-4.8776011627906986</v>
      </c>
      <c r="E384" s="11">
        <f t="shared" si="21"/>
        <v>-3.1302199999999978</v>
      </c>
      <c r="G384" s="4">
        <f t="shared" si="22"/>
        <v>-3.5893498131863613</v>
      </c>
      <c r="H384" s="4">
        <f t="shared" si="24"/>
        <v>-1.2882513496043373</v>
      </c>
      <c r="I384" s="4">
        <f t="shared" si="23"/>
        <v>1.6595915397573964</v>
      </c>
    </row>
    <row r="385" spans="1:9">
      <c r="A385" s="1">
        <v>39051</v>
      </c>
      <c r="B385">
        <v>12.9251</v>
      </c>
      <c r="C385">
        <f>B385-PIOMAS.monthly.Current.v2.1.csv!$M$48</f>
        <v>-4.7428604651162836</v>
      </c>
      <c r="E385" s="11">
        <f t="shared" si="21"/>
        <v>-3.1548199999999973</v>
      </c>
      <c r="G385" s="4">
        <f t="shared" si="22"/>
        <v>-3.6163740120156893</v>
      </c>
      <c r="H385" s="4">
        <f t="shared" si="24"/>
        <v>-1.1264864531005943</v>
      </c>
      <c r="I385" s="4">
        <f t="shared" si="23"/>
        <v>1.2689717290191573</v>
      </c>
    </row>
    <row r="386" spans="1:9">
      <c r="A386" s="1">
        <v>39082</v>
      </c>
      <c r="B386">
        <v>16.2058</v>
      </c>
      <c r="C386">
        <f>B386-PIOMAS.monthly.Current.v2.1.csv!$B$48</f>
        <v>-5.1032767441860436</v>
      </c>
      <c r="E386" s="11">
        <f t="shared" si="21"/>
        <v>-3.1802400000000013</v>
      </c>
      <c r="G386" s="4">
        <f t="shared" si="22"/>
        <v>-3.6441844943159745</v>
      </c>
      <c r="H386" s="4">
        <f t="shared" si="24"/>
        <v>-1.4590922498700691</v>
      </c>
      <c r="I386" s="4">
        <f t="shared" si="23"/>
        <v>2.1289501936309003</v>
      </c>
    </row>
    <row r="387" spans="1:9">
      <c r="A387" s="1">
        <v>39113</v>
      </c>
      <c r="B387">
        <v>19.320499999999999</v>
      </c>
      <c r="C387">
        <f>B387-PIOMAS.monthly.Current.v2.1.csv!$C$48</f>
        <v>-4.7463162790697631</v>
      </c>
      <c r="E387" s="11">
        <f t="shared" ref="E387:E450" si="25">$M$2*A387+28.867</f>
        <v>-3.2056599999999982</v>
      </c>
      <c r="G387" s="4">
        <f t="shared" ref="G387:G450" si="26">($R$5*COS((A387-$R$2)/$R$4))+$R$6</f>
        <v>-3.6718776906205792</v>
      </c>
      <c r="H387" s="4">
        <f t="shared" si="24"/>
        <v>-1.0744385884491838</v>
      </c>
      <c r="I387" s="4">
        <f t="shared" ref="I387:I450" si="27">H387^2</f>
        <v>1.1544182803486747</v>
      </c>
    </row>
    <row r="388" spans="1:9">
      <c r="A388" s="1">
        <v>39141</v>
      </c>
      <c r="B388">
        <v>21.3901</v>
      </c>
      <c r="C388">
        <f>B388-PIOMAS.monthly.Current.v2.1.csv!$D$48</f>
        <v>-4.7369674418604646</v>
      </c>
      <c r="E388" s="11">
        <f t="shared" si="25"/>
        <v>-3.2286199999999958</v>
      </c>
      <c r="G388" s="4">
        <f t="shared" si="26"/>
        <v>-3.6967893489242138</v>
      </c>
      <c r="H388" s="4">
        <f t="shared" si="24"/>
        <v>-1.0401780929362507</v>
      </c>
      <c r="I388" s="4">
        <f t="shared" si="27"/>
        <v>1.0819704650244955</v>
      </c>
    </row>
    <row r="389" spans="1:9">
      <c r="A389" s="1">
        <v>39172</v>
      </c>
      <c r="B389">
        <v>22.5001</v>
      </c>
      <c r="C389">
        <f>B389-PIOMAS.monthly.Current.v2.1.csv!$E$48</f>
        <v>-4.6424627906976852</v>
      </c>
      <c r="E389" s="11">
        <f t="shared" si="25"/>
        <v>-3.2540399999999998</v>
      </c>
      <c r="G389" s="4">
        <f t="shared" si="26"/>
        <v>-3.7242568642501617</v>
      </c>
      <c r="H389" s="4">
        <f t="shared" si="24"/>
        <v>-0.91820592644752352</v>
      </c>
      <c r="I389" s="4">
        <f t="shared" si="27"/>
        <v>0.84310212336335499</v>
      </c>
    </row>
    <row r="390" spans="1:9">
      <c r="A390" s="1">
        <v>39202</v>
      </c>
      <c r="B390">
        <v>21.1387</v>
      </c>
      <c r="C390">
        <f>B390-PIOMAS.monthly.Current.v2.1.csv!$F$48</f>
        <v>-5.2039604651162854</v>
      </c>
      <c r="E390" s="11">
        <f t="shared" si="25"/>
        <v>-3.2786399999999993</v>
      </c>
      <c r="G390" s="4">
        <f t="shared" si="26"/>
        <v>-3.7507242140995536</v>
      </c>
      <c r="H390" s="4">
        <f t="shared" si="24"/>
        <v>-1.4532362510167318</v>
      </c>
      <c r="I390" s="4">
        <f t="shared" si="27"/>
        <v>2.1118956012691656</v>
      </c>
    </row>
    <row r="391" spans="1:9">
      <c r="A391" s="1">
        <v>39233</v>
      </c>
      <c r="B391">
        <v>16.4998</v>
      </c>
      <c r="C391">
        <f>B391-PIOMAS.monthly.Current.v2.1.csv!$G$48</f>
        <v>-6.3259534883720931</v>
      </c>
      <c r="E391" s="11">
        <f t="shared" si="25"/>
        <v>-3.3040599999999962</v>
      </c>
      <c r="G391" s="4">
        <f t="shared" si="26"/>
        <v>-3.7779550317407145</v>
      </c>
      <c r="H391" s="4">
        <f t="shared" si="24"/>
        <v>-2.5479984566313787</v>
      </c>
      <c r="I391" s="4">
        <f t="shared" si="27"/>
        <v>6.4922961349958879</v>
      </c>
    </row>
    <row r="392" spans="1:9">
      <c r="A392" s="1">
        <v>39263</v>
      </c>
      <c r="B392">
        <v>9.5463199999999997</v>
      </c>
      <c r="C392">
        <f>B392-PIOMAS.monthly.Current.v2.1.csv!$H$48</f>
        <v>-6.8115765116279139</v>
      </c>
      <c r="E392" s="11">
        <f t="shared" si="25"/>
        <v>-3.3286599999999957</v>
      </c>
      <c r="G392" s="4">
        <f t="shared" si="26"/>
        <v>-3.8041916737168107</v>
      </c>
      <c r="H392" s="4">
        <f t="shared" si="24"/>
        <v>-3.0073848379111032</v>
      </c>
      <c r="I392" s="4">
        <f t="shared" si="27"/>
        <v>9.0443635632975923</v>
      </c>
    </row>
    <row r="393" spans="1:9">
      <c r="A393" s="1">
        <v>39294</v>
      </c>
      <c r="B393">
        <v>5.4894499999999997</v>
      </c>
      <c r="C393">
        <f>B393-PIOMAS.monthly.Current.v2.1.csv!$I$48</f>
        <v>-6.1864897674418575</v>
      </c>
      <c r="E393" s="11">
        <f t="shared" si="25"/>
        <v>-3.3540799999999997</v>
      </c>
      <c r="G393" s="4">
        <f t="shared" si="26"/>
        <v>-3.8311824002390678</v>
      </c>
      <c r="H393" s="4">
        <f t="shared" si="24"/>
        <v>-2.3553073672027898</v>
      </c>
      <c r="I393" s="4">
        <f t="shared" si="27"/>
        <v>5.547472793999737</v>
      </c>
    </row>
    <row r="394" spans="1:9">
      <c r="A394" s="1">
        <v>39325</v>
      </c>
      <c r="B394">
        <v>4.4800599999999999</v>
      </c>
      <c r="C394">
        <f>B394-PIOMAS.monthly.Current.v2.1.csv!$J$48</f>
        <v>-5.9234174418604635</v>
      </c>
      <c r="E394" s="11">
        <f t="shared" si="25"/>
        <v>-3.3794999999999966</v>
      </c>
      <c r="G394" s="4">
        <f t="shared" si="26"/>
        <v>-3.8580498223448885</v>
      </c>
      <c r="H394" s="4">
        <f t="shared" si="24"/>
        <v>-2.065367619515575</v>
      </c>
      <c r="I394" s="4">
        <f t="shared" si="27"/>
        <v>4.265743403743433</v>
      </c>
    </row>
    <row r="395" spans="1:9">
      <c r="A395" s="1">
        <v>39355</v>
      </c>
      <c r="B395">
        <v>5.7187900000000003</v>
      </c>
      <c r="C395">
        <f>B395-PIOMAS.monthly.Current.v2.1.csv!$K$48</f>
        <v>-5.8393020930232549</v>
      </c>
      <c r="E395" s="11">
        <f t="shared" si="25"/>
        <v>-3.4040999999999961</v>
      </c>
      <c r="G395" s="4">
        <f t="shared" si="26"/>
        <v>-3.8839323366881224</v>
      </c>
      <c r="H395" s="4">
        <f t="shared" si="24"/>
        <v>-1.9553697563351324</v>
      </c>
      <c r="I395" s="4">
        <f t="shared" si="27"/>
        <v>3.8234708839901153</v>
      </c>
    </row>
    <row r="396" spans="1:9">
      <c r="A396" s="1">
        <v>39386</v>
      </c>
      <c r="B396">
        <v>9.2503899999999994</v>
      </c>
      <c r="C396">
        <f>B396-PIOMAS.monthly.Current.v2.1.csv!$L$48</f>
        <v>-5.1068111627906987</v>
      </c>
      <c r="E396" s="11">
        <f t="shared" si="25"/>
        <v>-3.4295200000000001</v>
      </c>
      <c r="G396" s="4">
        <f t="shared" si="26"/>
        <v>-3.910554606433891</v>
      </c>
      <c r="H396" s="4">
        <f t="shared" si="24"/>
        <v>-1.1962565563568077</v>
      </c>
      <c r="I396" s="4">
        <f t="shared" si="27"/>
        <v>1.4310297486266483</v>
      </c>
    </row>
    <row r="397" spans="1:9">
      <c r="A397" s="1">
        <v>39416</v>
      </c>
      <c r="B397">
        <v>12.988799999999999</v>
      </c>
      <c r="C397">
        <f>B397-PIOMAS.monthly.Current.v2.1.csv!$M$48</f>
        <v>-4.6791604651162846</v>
      </c>
      <c r="E397" s="11">
        <f t="shared" si="25"/>
        <v>-3.4541199999999996</v>
      </c>
      <c r="G397" s="4">
        <f t="shared" si="26"/>
        <v>-3.9361982675271237</v>
      </c>
      <c r="H397" s="4">
        <f t="shared" si="24"/>
        <v>-0.74296219758916093</v>
      </c>
      <c r="I397" s="4">
        <f t="shared" si="27"/>
        <v>0.55199282704651542</v>
      </c>
    </row>
    <row r="398" spans="1:9">
      <c r="A398" s="1">
        <v>39447</v>
      </c>
      <c r="B398">
        <v>16.8856</v>
      </c>
      <c r="C398">
        <f>B398-PIOMAS.monthly.Current.v2.1.csv!$B$48</f>
        <v>-4.4234767441860434</v>
      </c>
      <c r="E398" s="11">
        <f t="shared" si="25"/>
        <v>-3.4795399999999965</v>
      </c>
      <c r="G398" s="4">
        <f t="shared" si="26"/>
        <v>-3.9625720673143894</v>
      </c>
      <c r="H398" s="4">
        <f t="shared" si="24"/>
        <v>-0.46090467687165404</v>
      </c>
      <c r="I398" s="4">
        <f t="shared" si="27"/>
        <v>0.21243312116216381</v>
      </c>
    </row>
    <row r="399" spans="1:9">
      <c r="A399" s="1">
        <v>39478</v>
      </c>
      <c r="B399">
        <v>19.5853</v>
      </c>
      <c r="C399">
        <f>B399-PIOMAS.monthly.Current.v2.1.csv!$C$48</f>
        <v>-4.481516279069762</v>
      </c>
      <c r="E399" s="11">
        <f t="shared" si="25"/>
        <v>-3.5049600000000005</v>
      </c>
      <c r="G399" s="4">
        <f t="shared" si="26"/>
        <v>-3.9888183339838585</v>
      </c>
      <c r="H399" s="4">
        <f t="shared" si="24"/>
        <v>-0.49269794508590348</v>
      </c>
      <c r="I399" s="4">
        <f t="shared" si="27"/>
        <v>0.24275126509187195</v>
      </c>
    </row>
    <row r="400" spans="1:9">
      <c r="A400" s="1">
        <v>39507</v>
      </c>
      <c r="B400">
        <v>21.924099999999999</v>
      </c>
      <c r="C400">
        <f>B400-PIOMAS.monthly.Current.v2.1.csv!$D$48</f>
        <v>-4.2029674418604657</v>
      </c>
      <c r="E400" s="11">
        <f t="shared" si="25"/>
        <v>-3.5287399999999955</v>
      </c>
      <c r="G400" s="4">
        <f t="shared" si="26"/>
        <v>-4.0132550881605749</v>
      </c>
      <c r="H400" s="4">
        <f t="shared" si="24"/>
        <v>-0.18971235369989081</v>
      </c>
      <c r="I400" s="4">
        <f t="shared" si="27"/>
        <v>3.5990777146352473E-2</v>
      </c>
    </row>
    <row r="401" spans="1:9">
      <c r="A401" s="1">
        <v>39538</v>
      </c>
      <c r="B401">
        <v>23.1188</v>
      </c>
      <c r="C401">
        <f>B401-PIOMAS.monthly.Current.v2.1.csv!$E$48</f>
        <v>-4.0237627906976847</v>
      </c>
      <c r="E401" s="11">
        <f t="shared" si="25"/>
        <v>-3.5541599999999995</v>
      </c>
      <c r="G401" s="4">
        <f t="shared" si="26"/>
        <v>-4.0392521205212759</v>
      </c>
      <c r="H401" s="4">
        <f t="shared" si="24"/>
        <v>1.5489329823591191E-2</v>
      </c>
      <c r="I401" s="4">
        <f t="shared" si="27"/>
        <v>2.3991933838399154E-4</v>
      </c>
    </row>
    <row r="402" spans="1:9">
      <c r="A402" s="1">
        <v>39568</v>
      </c>
      <c r="B402">
        <v>21.714400000000001</v>
      </c>
      <c r="C402">
        <f>B402-PIOMAS.monthly.Current.v2.1.csv!$F$48</f>
        <v>-4.6282604651162842</v>
      </c>
      <c r="E402" s="11">
        <f t="shared" si="25"/>
        <v>-3.5787599999999991</v>
      </c>
      <c r="G402" s="4">
        <f t="shared" si="26"/>
        <v>-4.0642867691813453</v>
      </c>
      <c r="H402" s="4">
        <f t="shared" si="24"/>
        <v>-0.56397369593493885</v>
      </c>
      <c r="I402" s="4">
        <f t="shared" si="27"/>
        <v>0.31806632970651488</v>
      </c>
    </row>
    <row r="403" spans="1:9">
      <c r="A403" s="1">
        <v>39599</v>
      </c>
      <c r="B403">
        <v>16.001899999999999</v>
      </c>
      <c r="C403">
        <f>B403-PIOMAS.monthly.Current.v2.1.csv!$G$48</f>
        <v>-6.8238534883720945</v>
      </c>
      <c r="E403" s="11">
        <f t="shared" si="25"/>
        <v>-3.6041799999999959</v>
      </c>
      <c r="G403" s="4">
        <f t="shared" si="26"/>
        <v>-4.0900272003715994</v>
      </c>
      <c r="H403" s="4">
        <f t="shared" si="24"/>
        <v>-2.7338262880004951</v>
      </c>
      <c r="I403" s="4">
        <f t="shared" si="27"/>
        <v>7.4738061729625658</v>
      </c>
    </row>
    <row r="404" spans="1:9">
      <c r="A404" s="1">
        <v>39629</v>
      </c>
      <c r="B404">
        <v>9.2636299999999991</v>
      </c>
      <c r="C404">
        <f>B404-PIOMAS.monthly.Current.v2.1.csv!$H$48</f>
        <v>-7.0942665116279144</v>
      </c>
      <c r="E404" s="11">
        <f t="shared" si="25"/>
        <v>-3.6287799999999955</v>
      </c>
      <c r="G404" s="4">
        <f t="shared" si="26"/>
        <v>-4.1148119692887999</v>
      </c>
      <c r="H404" s="4">
        <f t="shared" si="24"/>
        <v>-2.9794545423391146</v>
      </c>
      <c r="I404" s="4">
        <f t="shared" si="27"/>
        <v>8.8771493698651831</v>
      </c>
    </row>
    <row r="405" spans="1:9">
      <c r="A405" s="1">
        <v>39660</v>
      </c>
      <c r="B405">
        <v>4.9637599999999997</v>
      </c>
      <c r="C405">
        <f>B405-PIOMAS.monthly.Current.v2.1.csv!$I$48</f>
        <v>-6.7121797674418575</v>
      </c>
      <c r="E405" s="11">
        <f t="shared" si="25"/>
        <v>-3.6541999999999994</v>
      </c>
      <c r="G405" s="4">
        <f t="shared" si="26"/>
        <v>-4.1402925916025941</v>
      </c>
      <c r="H405" s="4">
        <f t="shared" si="24"/>
        <v>-2.5718871758392634</v>
      </c>
      <c r="I405" s="4">
        <f t="shared" si="27"/>
        <v>6.6146036452464623</v>
      </c>
    </row>
    <row r="406" spans="1:9">
      <c r="A406" s="1">
        <v>39691</v>
      </c>
      <c r="B406">
        <v>3.7874599999999998</v>
      </c>
      <c r="C406">
        <f>B406-PIOMAS.monthly.Current.v2.1.csv!$J$48</f>
        <v>-6.616017441860464</v>
      </c>
      <c r="E406" s="11">
        <f t="shared" si="25"/>
        <v>-3.6796199999999963</v>
      </c>
      <c r="G406" s="4">
        <f t="shared" si="26"/>
        <v>-4.1656399609650698</v>
      </c>
      <c r="H406" s="4">
        <f t="shared" si="24"/>
        <v>-2.4503774808953942</v>
      </c>
      <c r="I406" s="4">
        <f t="shared" si="27"/>
        <v>6.0043497988792582</v>
      </c>
    </row>
    <row r="407" spans="1:9">
      <c r="A407" s="1">
        <v>39721</v>
      </c>
      <c r="B407">
        <v>5.0006399999999998</v>
      </c>
      <c r="C407">
        <f>B407-PIOMAS.monthly.Current.v2.1.csv!$K$48</f>
        <v>-6.5574520930232554</v>
      </c>
      <c r="E407" s="11">
        <f t="shared" si="25"/>
        <v>-3.7042199999999958</v>
      </c>
      <c r="G407" s="4">
        <f t="shared" si="26"/>
        <v>-4.190042030271119</v>
      </c>
      <c r="H407" s="4">
        <f t="shared" si="24"/>
        <v>-2.3674100627521364</v>
      </c>
      <c r="I407" s="4">
        <f t="shared" si="27"/>
        <v>5.6046304052200746</v>
      </c>
    </row>
    <row r="408" spans="1:9">
      <c r="A408" s="1">
        <v>39752</v>
      </c>
      <c r="B408">
        <v>8.2169000000000008</v>
      </c>
      <c r="C408">
        <f>B408-PIOMAS.monthly.Current.v2.1.csv!$L$48</f>
        <v>-6.1403011627906974</v>
      </c>
      <c r="E408" s="11">
        <f t="shared" si="25"/>
        <v>-3.7296399999999998</v>
      </c>
      <c r="G408" s="4">
        <f t="shared" si="26"/>
        <v>-4.2151248142705802</v>
      </c>
      <c r="H408" s="4">
        <f t="shared" si="24"/>
        <v>-1.9251763485201172</v>
      </c>
      <c r="I408" s="4">
        <f t="shared" si="27"/>
        <v>3.7063039729012517</v>
      </c>
    </row>
    <row r="409" spans="1:9">
      <c r="A409" s="1">
        <v>39782</v>
      </c>
      <c r="B409">
        <v>12.1327</v>
      </c>
      <c r="C409">
        <f>B409-PIOMAS.monthly.Current.v2.1.csv!$M$48</f>
        <v>-5.5352604651162842</v>
      </c>
      <c r="E409" s="11">
        <f t="shared" si="25"/>
        <v>-3.7542399999999994</v>
      </c>
      <c r="G409" s="4">
        <f t="shared" si="26"/>
        <v>-4.2392693167306961</v>
      </c>
      <c r="H409" s="4">
        <f t="shared" si="24"/>
        <v>-1.2959911483855882</v>
      </c>
      <c r="I409" s="4">
        <f t="shared" si="27"/>
        <v>1.6795930566937955</v>
      </c>
    </row>
    <row r="410" spans="1:9">
      <c r="A410" s="1">
        <v>39813</v>
      </c>
      <c r="B410">
        <v>15.7987</v>
      </c>
      <c r="C410">
        <f>B410-PIOMAS.monthly.Current.v2.1.csv!$B$48</f>
        <v>-5.5103767441860434</v>
      </c>
      <c r="E410" s="11">
        <f t="shared" si="25"/>
        <v>-3.7796599999999962</v>
      </c>
      <c r="G410" s="4">
        <f t="shared" si="26"/>
        <v>-4.2640843896154257</v>
      </c>
      <c r="H410" s="4">
        <f t="shared" si="24"/>
        <v>-1.2462923545706177</v>
      </c>
      <c r="I410" s="4">
        <f t="shared" si="27"/>
        <v>1.5532446330611742</v>
      </c>
    </row>
    <row r="411" spans="1:9">
      <c r="A411" s="1">
        <v>39844</v>
      </c>
      <c r="B411">
        <v>19.317799999999998</v>
      </c>
      <c r="C411">
        <f>B411-PIOMAS.monthly.Current.v2.1.csv!$C$48</f>
        <v>-4.7490162790697639</v>
      </c>
      <c r="E411" s="11">
        <f t="shared" si="25"/>
        <v>-3.8050800000000002</v>
      </c>
      <c r="G411" s="4">
        <f t="shared" si="26"/>
        <v>-4.2887622253805482</v>
      </c>
      <c r="H411" s="4">
        <f t="shared" si="24"/>
        <v>-0.46025405368921568</v>
      </c>
      <c r="I411" s="4">
        <f t="shared" si="27"/>
        <v>0.21183379393735544</v>
      </c>
    </row>
    <row r="412" spans="1:9">
      <c r="A412" s="1">
        <v>39872</v>
      </c>
      <c r="B412">
        <v>21.963699999999999</v>
      </c>
      <c r="C412">
        <f>B412-PIOMAS.monthly.Current.v2.1.csv!$D$48</f>
        <v>-4.1633674418604656</v>
      </c>
      <c r="E412" s="11">
        <f t="shared" si="25"/>
        <v>-3.8280399999999979</v>
      </c>
      <c r="G412" s="4">
        <f t="shared" si="26"/>
        <v>-4.3109332645234266</v>
      </c>
      <c r="H412" s="4">
        <f t="shared" si="24"/>
        <v>0.14756582266296103</v>
      </c>
      <c r="I412" s="4">
        <f t="shared" si="27"/>
        <v>2.1775672018196465E-2</v>
      </c>
    </row>
    <row r="413" spans="1:9">
      <c r="A413" s="1">
        <v>39903</v>
      </c>
      <c r="B413">
        <v>23.1221</v>
      </c>
      <c r="C413">
        <f>B413-PIOMAS.monthly.Current.v2.1.csv!$E$48</f>
        <v>-4.0204627906976853</v>
      </c>
      <c r="E413" s="11">
        <f t="shared" si="25"/>
        <v>-3.8534600000000019</v>
      </c>
      <c r="G413" s="4">
        <f t="shared" si="26"/>
        <v>-4.3353477164656855</v>
      </c>
      <c r="H413" s="4">
        <f t="shared" si="24"/>
        <v>0.3148849257680002</v>
      </c>
      <c r="I413" s="4">
        <f t="shared" si="27"/>
        <v>9.9152516475918995E-2</v>
      </c>
    </row>
    <row r="414" spans="1:9">
      <c r="A414" s="1">
        <v>39933</v>
      </c>
      <c r="B414">
        <v>21.864899999999999</v>
      </c>
      <c r="C414">
        <f>B414-PIOMAS.monthly.Current.v2.1.csv!$F$48</f>
        <v>-4.4777604651162868</v>
      </c>
      <c r="E414" s="11">
        <f t="shared" si="25"/>
        <v>-3.8780600000000014</v>
      </c>
      <c r="G414" s="4">
        <f t="shared" si="26"/>
        <v>-4.358841761651929</v>
      </c>
      <c r="H414" s="4">
        <f t="shared" si="24"/>
        <v>-0.11891870346435773</v>
      </c>
      <c r="I414" s="4">
        <f t="shared" si="27"/>
        <v>1.4141658033643848E-2</v>
      </c>
    </row>
    <row r="415" spans="1:9">
      <c r="A415" s="1">
        <v>39964</v>
      </c>
      <c r="B415">
        <v>17.537700000000001</v>
      </c>
      <c r="C415">
        <f>B415-PIOMAS.monthly.Current.v2.1.csv!$G$48</f>
        <v>-5.2880534883720927</v>
      </c>
      <c r="E415" s="11">
        <f t="shared" si="25"/>
        <v>-3.9034799999999983</v>
      </c>
      <c r="G415" s="4">
        <f t="shared" si="26"/>
        <v>-4.3829809092825105</v>
      </c>
      <c r="H415" s="4">
        <f t="shared" si="24"/>
        <v>-0.90507257908958216</v>
      </c>
      <c r="I415" s="4">
        <f t="shared" si="27"/>
        <v>0.81915637341986791</v>
      </c>
    </row>
    <row r="416" spans="1:9">
      <c r="A416" s="1">
        <v>39994</v>
      </c>
      <c r="B416">
        <v>10.538399999999999</v>
      </c>
      <c r="C416">
        <f>B416-PIOMAS.monthly.Current.v2.1.csv!$H$48</f>
        <v>-5.8194965116279143</v>
      </c>
      <c r="E416" s="11">
        <f t="shared" si="25"/>
        <v>-3.9280799999999978</v>
      </c>
      <c r="G416" s="4">
        <f t="shared" si="26"/>
        <v>-4.4062070711852126</v>
      </c>
      <c r="H416" s="4">
        <f t="shared" ref="H416:H479" si="28">C416-G416</f>
        <v>-1.4132894404427017</v>
      </c>
      <c r="I416" s="4">
        <f t="shared" si="27"/>
        <v>1.9973870424668447</v>
      </c>
    </row>
    <row r="417" spans="1:9">
      <c r="A417" s="1">
        <v>40025</v>
      </c>
      <c r="B417">
        <v>6.3942699999999997</v>
      </c>
      <c r="C417">
        <f>B417-PIOMAS.monthly.Current.v2.1.csv!$I$48</f>
        <v>-5.2816697674418576</v>
      </c>
      <c r="E417" s="11">
        <f t="shared" si="25"/>
        <v>-3.9535000000000018</v>
      </c>
      <c r="G417" s="4">
        <f t="shared" si="26"/>
        <v>-4.4300679063459247</v>
      </c>
      <c r="H417" s="4">
        <f t="shared" si="28"/>
        <v>-0.85160186109593283</v>
      </c>
      <c r="I417" s="4">
        <f t="shared" si="27"/>
        <v>0.72522572982205646</v>
      </c>
    </row>
    <row r="418" spans="1:9">
      <c r="A418" s="1">
        <v>40056</v>
      </c>
      <c r="B418">
        <v>5.4785700000000004</v>
      </c>
      <c r="C418">
        <f>B418-PIOMAS.monthly.Current.v2.1.csv!$J$48</f>
        <v>-4.924907441860463</v>
      </c>
      <c r="E418" s="11">
        <f t="shared" si="25"/>
        <v>-3.9789199999999987</v>
      </c>
      <c r="G418" s="4">
        <f t="shared" si="26"/>
        <v>-4.4537861623023893</v>
      </c>
      <c r="H418" s="4">
        <f t="shared" si="28"/>
        <v>-0.4711212795580737</v>
      </c>
      <c r="I418" s="4">
        <f t="shared" si="27"/>
        <v>0.22195526005243663</v>
      </c>
    </row>
    <row r="419" spans="1:9">
      <c r="A419" s="1">
        <v>40086</v>
      </c>
      <c r="B419">
        <v>6.9532499999999997</v>
      </c>
      <c r="C419">
        <f>B419-PIOMAS.monthly.Current.v2.1.csv!$K$48</f>
        <v>-4.6048420930232554</v>
      </c>
      <c r="E419" s="11">
        <f t="shared" si="25"/>
        <v>-4.0035199999999982</v>
      </c>
      <c r="G419" s="4">
        <f t="shared" si="26"/>
        <v>-4.4766028397960467</v>
      </c>
      <c r="H419" s="4">
        <f t="shared" si="28"/>
        <v>-0.12823925322720875</v>
      </c>
      <c r="I419" s="4">
        <f t="shared" si="27"/>
        <v>1.6445306068272169E-2</v>
      </c>
    </row>
    <row r="420" spans="1:9">
      <c r="A420" s="1">
        <v>40117</v>
      </c>
      <c r="B420">
        <v>10.0755</v>
      </c>
      <c r="C420">
        <f>B420-PIOMAS.monthly.Current.v2.1.csv!$L$48</f>
        <v>-4.2817011627906982</v>
      </c>
      <c r="E420" s="11">
        <f t="shared" si="25"/>
        <v>-4.0289399999999951</v>
      </c>
      <c r="G420" s="4">
        <f t="shared" si="26"/>
        <v>-4.5000383121067875</v>
      </c>
      <c r="H420" s="4">
        <f t="shared" si="28"/>
        <v>0.21833714931608927</v>
      </c>
      <c r="I420" s="4">
        <f t="shared" si="27"/>
        <v>4.7671110771476261E-2</v>
      </c>
    </row>
    <row r="421" spans="1:9">
      <c r="A421" s="1">
        <v>40147</v>
      </c>
      <c r="B421">
        <v>13.7866</v>
      </c>
      <c r="C421">
        <f>B421-PIOMAS.monthly.Current.v2.1.csv!$M$48</f>
        <v>-3.8813604651162841</v>
      </c>
      <c r="E421" s="11">
        <f t="shared" si="25"/>
        <v>-4.0535400000000017</v>
      </c>
      <c r="G421" s="4">
        <f t="shared" si="26"/>
        <v>-4.5225799105697346</v>
      </c>
      <c r="H421" s="4">
        <f t="shared" si="28"/>
        <v>0.64121944545345055</v>
      </c>
      <c r="I421" s="4">
        <f t="shared" si="27"/>
        <v>0.41116237722763066</v>
      </c>
    </row>
    <row r="422" spans="1:9">
      <c r="A422" s="1">
        <v>40178</v>
      </c>
      <c r="B422">
        <v>17.406600000000001</v>
      </c>
      <c r="C422">
        <f>B422-PIOMAS.monthly.Current.v2.1.csv!$B$48</f>
        <v>-3.9024767441860426</v>
      </c>
      <c r="E422" s="11">
        <f t="shared" si="25"/>
        <v>-4.0789599999999986</v>
      </c>
      <c r="G422" s="4">
        <f t="shared" si="26"/>
        <v>-4.5457296787667616</v>
      </c>
      <c r="H422" s="4">
        <f t="shared" si="28"/>
        <v>0.64325293458071897</v>
      </c>
      <c r="I422" s="4">
        <f t="shared" si="27"/>
        <v>0.4137743378467067</v>
      </c>
    </row>
    <row r="423" spans="1:9">
      <c r="A423" s="1">
        <v>40209</v>
      </c>
      <c r="B423">
        <v>19.848600000000001</v>
      </c>
      <c r="C423">
        <f>B423-PIOMAS.monthly.Current.v2.1.csv!$C$48</f>
        <v>-4.218216279069761</v>
      </c>
      <c r="E423" s="11">
        <f t="shared" si="25"/>
        <v>-4.1043799999999955</v>
      </c>
      <c r="G423" s="4">
        <f t="shared" si="26"/>
        <v>-4.5687331452514828</v>
      </c>
      <c r="H423" s="4">
        <f t="shared" si="28"/>
        <v>0.35051686618172173</v>
      </c>
      <c r="I423" s="4">
        <f t="shared" si="27"/>
        <v>0.12286207347785502</v>
      </c>
    </row>
    <row r="424" spans="1:9">
      <c r="A424" s="1">
        <v>40237</v>
      </c>
      <c r="B424">
        <v>21.804400000000001</v>
      </c>
      <c r="C424">
        <f>B424-PIOMAS.monthly.Current.v2.1.csv!$D$48</f>
        <v>-4.3226674418604638</v>
      </c>
      <c r="E424" s="11">
        <f t="shared" si="25"/>
        <v>-4.1273400000000002</v>
      </c>
      <c r="G424" s="4">
        <f t="shared" si="26"/>
        <v>-4.5893841044584107</v>
      </c>
      <c r="H424" s="4">
        <f t="shared" si="28"/>
        <v>0.26671666259794691</v>
      </c>
      <c r="I424" s="4">
        <f t="shared" si="27"/>
        <v>7.1137778107387056E-2</v>
      </c>
    </row>
    <row r="425" spans="1:9">
      <c r="A425" s="1">
        <v>40268</v>
      </c>
      <c r="B425">
        <v>22.933800000000002</v>
      </c>
      <c r="C425">
        <f>B425-PIOMAS.monthly.Current.v2.1.csv!$E$48</f>
        <v>-4.2087627906976834</v>
      </c>
      <c r="E425" s="11">
        <f t="shared" si="25"/>
        <v>-4.1527599999999971</v>
      </c>
      <c r="G425" s="4">
        <f t="shared" si="26"/>
        <v>-4.6121070842753982</v>
      </c>
      <c r="H425" s="4">
        <f t="shared" si="28"/>
        <v>0.40334429357771473</v>
      </c>
      <c r="I425" s="4">
        <f t="shared" si="27"/>
        <v>0.16268661916170574</v>
      </c>
    </row>
    <row r="426" spans="1:9">
      <c r="A426" s="1">
        <v>40298</v>
      </c>
      <c r="B426">
        <v>21.906099999999999</v>
      </c>
      <c r="C426">
        <f>B426-PIOMAS.monthly.Current.v2.1.csv!$F$48</f>
        <v>-4.4365604651162869</v>
      </c>
      <c r="E426" s="11">
        <f t="shared" si="25"/>
        <v>-4.1773599999999966</v>
      </c>
      <c r="G426" s="4">
        <f t="shared" si="26"/>
        <v>-4.6339557394176891</v>
      </c>
      <c r="H426" s="4">
        <f t="shared" si="28"/>
        <v>0.19739527430140225</v>
      </c>
      <c r="I426" s="4">
        <f t="shared" si="27"/>
        <v>3.8964894316525833E-2</v>
      </c>
    </row>
    <row r="427" spans="1:9">
      <c r="A427" s="1">
        <v>40329</v>
      </c>
      <c r="B427">
        <v>17.680399999999999</v>
      </c>
      <c r="C427">
        <f>B427-PIOMAS.monthly.Current.v2.1.csv!$G$48</f>
        <v>-5.1453534883720948</v>
      </c>
      <c r="E427" s="11">
        <f t="shared" si="25"/>
        <v>-4.2027800000000006</v>
      </c>
      <c r="G427" s="4">
        <f t="shared" si="26"/>
        <v>-4.6563859396756619</v>
      </c>
      <c r="H427" s="4">
        <f t="shared" si="28"/>
        <v>-0.48896754869643289</v>
      </c>
      <c r="I427" s="4">
        <f t="shared" si="27"/>
        <v>0.23908926367819847</v>
      </c>
    </row>
    <row r="428" spans="1:9">
      <c r="A428" s="1">
        <v>40359</v>
      </c>
      <c r="B428">
        <v>11.9549</v>
      </c>
      <c r="C428">
        <f>B428-PIOMAS.monthly.Current.v2.1.csv!$H$48</f>
        <v>-4.4029965116279133</v>
      </c>
      <c r="E428" s="11">
        <f t="shared" si="25"/>
        <v>-4.2273800000000001</v>
      </c>
      <c r="G428" s="4">
        <f t="shared" si="26"/>
        <v>-4.6779499027888489</v>
      </c>
      <c r="H428" s="4">
        <f t="shared" si="28"/>
        <v>0.27495339116093565</v>
      </c>
      <c r="I428" s="4">
        <f t="shared" si="27"/>
        <v>7.5599367310898488E-2</v>
      </c>
    </row>
    <row r="429" spans="1:9">
      <c r="A429" s="1">
        <v>40390</v>
      </c>
      <c r="B429">
        <v>8.1497600000000006</v>
      </c>
      <c r="C429">
        <f>B429-PIOMAS.monthly.Current.v2.1.csv!$I$48</f>
        <v>-3.5261797674418567</v>
      </c>
      <c r="E429" s="11">
        <f t="shared" si="25"/>
        <v>-4.252799999999997</v>
      </c>
      <c r="G429" s="4">
        <f t="shared" si="26"/>
        <v>-4.7000845282942221</v>
      </c>
      <c r="H429" s="4">
        <f t="shared" si="28"/>
        <v>1.1739047608523654</v>
      </c>
      <c r="I429" s="4">
        <f t="shared" si="27"/>
        <v>1.3780523875518491</v>
      </c>
    </row>
    <row r="430" spans="1:9">
      <c r="A430" s="1">
        <v>40421</v>
      </c>
      <c r="B430">
        <v>6.9744299999999999</v>
      </c>
      <c r="C430">
        <f>B430-PIOMAS.monthly.Current.v2.1.csv!$J$48</f>
        <v>-3.4290474418604635</v>
      </c>
      <c r="E430" s="11">
        <f t="shared" si="25"/>
        <v>-4.278220000000001</v>
      </c>
      <c r="G430" s="4">
        <f t="shared" si="26"/>
        <v>-4.7220678842646526</v>
      </c>
      <c r="H430" s="4">
        <f t="shared" si="28"/>
        <v>1.2930204424041891</v>
      </c>
      <c r="I430" s="4">
        <f t="shared" si="27"/>
        <v>1.6719018644751249</v>
      </c>
    </row>
    <row r="431" spans="1:9">
      <c r="A431" s="1">
        <v>40451</v>
      </c>
      <c r="B431">
        <v>8.1614100000000001</v>
      </c>
      <c r="C431">
        <f>B431-PIOMAS.monthly.Current.v2.1.csv!$K$48</f>
        <v>-3.3966820930232551</v>
      </c>
      <c r="E431" s="11">
        <f t="shared" si="25"/>
        <v>-4.3028200000000005</v>
      </c>
      <c r="G431" s="4">
        <f t="shared" si="26"/>
        <v>-4.7431974045259002</v>
      </c>
      <c r="H431" s="4">
        <f t="shared" si="28"/>
        <v>1.3465153115026451</v>
      </c>
      <c r="I431" s="4">
        <f t="shared" si="27"/>
        <v>1.8131034841110654</v>
      </c>
    </row>
    <row r="432" spans="1:9">
      <c r="A432" s="1">
        <v>40482</v>
      </c>
      <c r="B432">
        <v>11.481</v>
      </c>
      <c r="C432">
        <f>B432-PIOMAS.monthly.Current.v2.1.csv!$L$48</f>
        <v>-2.8762011627906983</v>
      </c>
      <c r="E432" s="11">
        <f t="shared" si="25"/>
        <v>-4.3282399999999974</v>
      </c>
      <c r="G432" s="4">
        <f t="shared" si="26"/>
        <v>-4.7648810398206178</v>
      </c>
      <c r="H432" s="4">
        <f t="shared" si="28"/>
        <v>1.8886798770299196</v>
      </c>
      <c r="I432" s="4">
        <f t="shared" si="27"/>
        <v>3.5671116778977523</v>
      </c>
    </row>
    <row r="433" spans="1:9">
      <c r="A433" s="1">
        <v>40512</v>
      </c>
      <c r="B433">
        <v>15.071999999999999</v>
      </c>
      <c r="C433">
        <f>B433-PIOMAS.monthly.Current.v2.1.csv!$M$48</f>
        <v>-2.5959604651162849</v>
      </c>
      <c r="E433" s="11">
        <f t="shared" si="25"/>
        <v>-4.3528399999999969</v>
      </c>
      <c r="G433" s="4">
        <f t="shared" si="26"/>
        <v>-4.7857191957554823</v>
      </c>
      <c r="H433" s="4">
        <f t="shared" si="28"/>
        <v>2.1897587306391975</v>
      </c>
      <c r="I433" s="4">
        <f t="shared" si="27"/>
        <v>4.7950432984105893</v>
      </c>
    </row>
    <row r="434" spans="1:9">
      <c r="A434" s="1">
        <v>40543</v>
      </c>
      <c r="B434">
        <v>18.4451</v>
      </c>
      <c r="C434">
        <f>B434-PIOMAS.monthly.Current.v2.1.csv!$B$48</f>
        <v>-2.8639767441860435</v>
      </c>
      <c r="E434" s="11">
        <f t="shared" si="25"/>
        <v>-4.3782600000000009</v>
      </c>
      <c r="G434" s="4">
        <f t="shared" si="26"/>
        <v>-4.8071004082158968</v>
      </c>
      <c r="H434" s="4">
        <f t="shared" si="28"/>
        <v>1.9431236640298533</v>
      </c>
      <c r="I434" s="4">
        <f t="shared" si="27"/>
        <v>3.7757295737128018</v>
      </c>
    </row>
    <row r="435" spans="1:9">
      <c r="A435" s="1">
        <v>40574</v>
      </c>
      <c r="B435">
        <v>21.462399999999999</v>
      </c>
      <c r="C435">
        <f>B435-PIOMAS.monthly.Current.v2.1.csv!$C$48</f>
        <v>-2.6044162790697634</v>
      </c>
      <c r="E435" s="11">
        <f t="shared" si="25"/>
        <v>-4.4036799999999978</v>
      </c>
      <c r="G435" s="4">
        <f t="shared" si="26"/>
        <v>-4.8283269068964216</v>
      </c>
      <c r="H435" s="4">
        <f t="shared" si="28"/>
        <v>2.2239106278266583</v>
      </c>
      <c r="I435" s="4">
        <f t="shared" si="27"/>
        <v>4.9457784805603611</v>
      </c>
    </row>
    <row r="436" spans="1:9">
      <c r="A436" s="1">
        <v>40602</v>
      </c>
      <c r="B436">
        <v>23.212599999999998</v>
      </c>
      <c r="C436">
        <f>B436-PIOMAS.monthly.Current.v2.1.csv!$D$48</f>
        <v>-2.9144674418604666</v>
      </c>
      <c r="E436" s="11">
        <f t="shared" si="25"/>
        <v>-4.4266399999999955</v>
      </c>
      <c r="G436" s="4">
        <f t="shared" si="26"/>
        <v>-4.8473656801393386</v>
      </c>
      <c r="H436" s="4">
        <f t="shared" si="28"/>
        <v>1.932898238278872</v>
      </c>
      <c r="I436" s="4">
        <f t="shared" si="27"/>
        <v>3.7360955995415668</v>
      </c>
    </row>
    <row r="437" spans="1:9">
      <c r="A437" s="1">
        <v>40633</v>
      </c>
      <c r="B437">
        <v>24.229700000000001</v>
      </c>
      <c r="C437">
        <f>B437-PIOMAS.monthly.Current.v2.1.csv!$E$48</f>
        <v>-2.9128627906976838</v>
      </c>
      <c r="E437" s="11">
        <f t="shared" si="25"/>
        <v>-4.4520599999999995</v>
      </c>
      <c r="G437" s="4">
        <f t="shared" si="26"/>
        <v>-4.8682958403151551</v>
      </c>
      <c r="H437" s="4">
        <f t="shared" si="28"/>
        <v>1.9554330496174712</v>
      </c>
      <c r="I437" s="4">
        <f t="shared" si="27"/>
        <v>3.8237184115362837</v>
      </c>
    </row>
    <row r="438" spans="1:9">
      <c r="A438" s="1">
        <v>40663</v>
      </c>
      <c r="B438">
        <v>23.026900000000001</v>
      </c>
      <c r="C438">
        <f>B438-PIOMAS.monthly.Current.v2.1.csv!$F$48</f>
        <v>-3.3157604651162842</v>
      </c>
      <c r="E438" s="11">
        <f t="shared" si="25"/>
        <v>-4.476659999999999</v>
      </c>
      <c r="G438" s="4">
        <f t="shared" si="26"/>
        <v>-4.8884016575020652</v>
      </c>
      <c r="H438" s="4">
        <f t="shared" si="28"/>
        <v>1.572641192385781</v>
      </c>
      <c r="I438" s="4">
        <f t="shared" si="27"/>
        <v>2.473200319988571</v>
      </c>
    </row>
    <row r="439" spans="1:9">
      <c r="A439" s="1">
        <v>40694</v>
      </c>
      <c r="B439">
        <v>18.557200000000002</v>
      </c>
      <c r="C439">
        <f>B439-PIOMAS.monthly.Current.v2.1.csv!$G$48</f>
        <v>-4.2685534883720919</v>
      </c>
      <c r="E439" s="11">
        <f t="shared" si="25"/>
        <v>-4.5020799999999959</v>
      </c>
      <c r="G439" s="4">
        <f t="shared" si="26"/>
        <v>-4.9090228687073489</v>
      </c>
      <c r="H439" s="4">
        <f t="shared" si="28"/>
        <v>0.64046938033525702</v>
      </c>
      <c r="I439" s="4">
        <f t="shared" si="27"/>
        <v>0.41020102714702811</v>
      </c>
    </row>
    <row r="440" spans="1:9">
      <c r="A440" s="1">
        <v>40724</v>
      </c>
      <c r="B440">
        <v>11.6486</v>
      </c>
      <c r="C440">
        <f>B440-PIOMAS.monthly.Current.v2.1.csv!$H$48</f>
        <v>-4.7092965116279135</v>
      </c>
      <c r="E440" s="11">
        <f t="shared" si="25"/>
        <v>-4.5266799999999954</v>
      </c>
      <c r="G440" s="4">
        <f t="shared" si="26"/>
        <v>-4.9288284548839592</v>
      </c>
      <c r="H440" s="4">
        <f t="shared" si="28"/>
        <v>0.21953194325604564</v>
      </c>
      <c r="I440" s="4">
        <f t="shared" si="27"/>
        <v>4.8194274109775642E-2</v>
      </c>
    </row>
    <row r="441" spans="1:9">
      <c r="A441" s="1">
        <v>40755</v>
      </c>
      <c r="B441">
        <v>7.0860799999999999</v>
      </c>
      <c r="C441">
        <f>B441-PIOMAS.monthly.Current.v2.1.csv!$I$48</f>
        <v>-4.5898597674418573</v>
      </c>
      <c r="E441" s="11">
        <f t="shared" si="25"/>
        <v>-4.5520999999999994</v>
      </c>
      <c r="G441" s="4">
        <f t="shared" si="26"/>
        <v>-4.9491381473566642</v>
      </c>
      <c r="H441" s="4">
        <f t="shared" si="28"/>
        <v>0.35927837991480693</v>
      </c>
      <c r="I441" s="4">
        <f t="shared" si="27"/>
        <v>0.12908095427420835</v>
      </c>
    </row>
    <row r="442" spans="1:9">
      <c r="A442" s="1">
        <v>40786</v>
      </c>
      <c r="B442">
        <v>5.8523199999999997</v>
      </c>
      <c r="C442">
        <f>B442-PIOMAS.monthly.Current.v2.1.csv!$J$48</f>
        <v>-4.5511574418604637</v>
      </c>
      <c r="E442" s="11">
        <f t="shared" si="25"/>
        <v>-4.5775199999999963</v>
      </c>
      <c r="G442" s="4">
        <f t="shared" si="26"/>
        <v>-4.9692885546460088</v>
      </c>
      <c r="H442" s="4">
        <f t="shared" si="28"/>
        <v>0.41813111278554516</v>
      </c>
      <c r="I442" s="4">
        <f t="shared" si="27"/>
        <v>0.17483362747927828</v>
      </c>
    </row>
    <row r="443" spans="1:9">
      <c r="A443" s="1">
        <v>40816</v>
      </c>
      <c r="B443">
        <v>7.0134299999999996</v>
      </c>
      <c r="C443">
        <f>B443-PIOMAS.monthly.Current.v2.1.csv!$K$48</f>
        <v>-4.5446620930232555</v>
      </c>
      <c r="E443" s="11">
        <f t="shared" si="25"/>
        <v>-4.6021199999999958</v>
      </c>
      <c r="G443" s="4">
        <f t="shared" si="26"/>
        <v>-4.9886366772007538</v>
      </c>
      <c r="H443" s="4">
        <f t="shared" si="28"/>
        <v>0.44397458417749824</v>
      </c>
      <c r="I443" s="4">
        <f t="shared" si="27"/>
        <v>0.19711343139558246</v>
      </c>
    </row>
    <row r="444" spans="1:9">
      <c r="A444" s="1">
        <v>40847</v>
      </c>
      <c r="B444">
        <v>10.298500000000001</v>
      </c>
      <c r="C444">
        <f>B444-PIOMAS.monthly.Current.v2.1.csv!$L$48</f>
        <v>-4.0587011627906975</v>
      </c>
      <c r="E444" s="11">
        <f t="shared" si="25"/>
        <v>-4.6275399999999998</v>
      </c>
      <c r="G444" s="4">
        <f t="shared" si="26"/>
        <v>-5.0084717635785196</v>
      </c>
      <c r="H444" s="4">
        <f t="shared" si="28"/>
        <v>0.94977060078782216</v>
      </c>
      <c r="I444" s="4">
        <f t="shared" si="27"/>
        <v>0.9020641941208607</v>
      </c>
    </row>
    <row r="445" spans="1:9">
      <c r="A445" s="1">
        <v>40877</v>
      </c>
      <c r="B445">
        <v>14.0008</v>
      </c>
      <c r="C445">
        <f>B445-PIOMAS.monthly.Current.v2.1.csv!$M$48</f>
        <v>-3.6671604651162841</v>
      </c>
      <c r="E445" s="11">
        <f t="shared" si="25"/>
        <v>-4.6521399999999993</v>
      </c>
      <c r="G445" s="4">
        <f t="shared" si="26"/>
        <v>-5.027513536034907</v>
      </c>
      <c r="H445" s="4">
        <f t="shared" si="28"/>
        <v>1.3603530709186229</v>
      </c>
      <c r="I445" s="4">
        <f t="shared" si="27"/>
        <v>1.8505604775577278</v>
      </c>
    </row>
    <row r="446" spans="1:9">
      <c r="A446" s="1">
        <v>40908</v>
      </c>
      <c r="B446">
        <v>17.1846</v>
      </c>
      <c r="C446">
        <f>B446-PIOMAS.monthly.Current.v2.1.csv!$B$48</f>
        <v>-4.1244767441860439</v>
      </c>
      <c r="E446" s="11">
        <f t="shared" si="25"/>
        <v>-4.6775599999999962</v>
      </c>
      <c r="G446" s="4">
        <f t="shared" si="26"/>
        <v>-5.0470308297038917</v>
      </c>
      <c r="H446" s="4">
        <f t="shared" si="28"/>
        <v>0.92255408551784779</v>
      </c>
      <c r="I446" s="4">
        <f t="shared" si="27"/>
        <v>0.85110604070567242</v>
      </c>
    </row>
    <row r="447" spans="1:9">
      <c r="A447" s="1">
        <v>40939</v>
      </c>
      <c r="B447">
        <v>19.592400000000001</v>
      </c>
      <c r="C447">
        <f>B447-PIOMAS.monthly.Current.v2.1.csv!$C$48</f>
        <v>-4.4744162790697608</v>
      </c>
      <c r="E447" s="11">
        <f t="shared" si="25"/>
        <v>-4.7029800000000002</v>
      </c>
      <c r="G447" s="4">
        <f t="shared" si="26"/>
        <v>-5.0663856875694666</v>
      </c>
      <c r="H447" s="4">
        <f t="shared" si="28"/>
        <v>0.59196940849970581</v>
      </c>
      <c r="I447" s="4">
        <f t="shared" si="27"/>
        <v>0.35042778059949159</v>
      </c>
    </row>
    <row r="448" spans="1:9">
      <c r="A448" s="1">
        <v>40968</v>
      </c>
      <c r="B448">
        <v>21.5243</v>
      </c>
      <c r="C448">
        <f>B448-PIOMAS.monthly.Current.v2.1.csv!$D$48</f>
        <v>-4.6027674418604647</v>
      </c>
      <c r="E448" s="11">
        <f t="shared" si="25"/>
        <v>-4.7267599999999952</v>
      </c>
      <c r="G448" s="4">
        <f t="shared" si="26"/>
        <v>-5.0843442387766764</v>
      </c>
      <c r="H448" s="4">
        <f t="shared" si="28"/>
        <v>0.48157679691621169</v>
      </c>
      <c r="I448" s="4">
        <f t="shared" si="27"/>
        <v>0.23191621132807819</v>
      </c>
    </row>
    <row r="449" spans="1:9">
      <c r="A449" s="1">
        <v>40999</v>
      </c>
      <c r="B449">
        <v>22.459</v>
      </c>
      <c r="C449">
        <f>B449-PIOMAS.monthly.Current.v2.1.csv!$E$48</f>
        <v>-4.6835627906976853</v>
      </c>
      <c r="E449" s="11">
        <f t="shared" si="25"/>
        <v>-4.7521799999999992</v>
      </c>
      <c r="G449" s="4">
        <f t="shared" si="26"/>
        <v>-5.1033829398134856</v>
      </c>
      <c r="H449" s="4">
        <f t="shared" si="28"/>
        <v>0.41982014911580023</v>
      </c>
      <c r="I449" s="4">
        <f t="shared" si="27"/>
        <v>0.17624895760361275</v>
      </c>
    </row>
    <row r="450" spans="1:9">
      <c r="A450" s="1">
        <v>41029</v>
      </c>
      <c r="B450">
        <v>21.0259</v>
      </c>
      <c r="C450">
        <f>B450-PIOMAS.monthly.Current.v2.1.csv!$F$48</f>
        <v>-5.3167604651162854</v>
      </c>
      <c r="E450" s="11">
        <f t="shared" si="25"/>
        <v>-4.7767799999999987</v>
      </c>
      <c r="G450" s="4">
        <f t="shared" si="26"/>
        <v>-5.1216511080703997</v>
      </c>
      <c r="H450" s="4">
        <f t="shared" si="28"/>
        <v>-0.19510935704588572</v>
      </c>
      <c r="I450" s="4">
        <f t="shared" si="27"/>
        <v>3.8067661206858915E-2</v>
      </c>
    </row>
    <row r="451" spans="1:9">
      <c r="A451" s="1">
        <v>41060</v>
      </c>
      <c r="B451">
        <v>16.492599999999999</v>
      </c>
      <c r="C451">
        <f>B451-PIOMAS.monthly.Current.v2.1.csv!$G$48</f>
        <v>-6.3331534883720941</v>
      </c>
      <c r="E451" s="11">
        <f t="shared" ref="E451:E514" si="29">$M$2*A451+28.867</f>
        <v>-4.8021999999999956</v>
      </c>
      <c r="G451" s="4">
        <f t="shared" ref="G451:G514" si="30">($R$5*COS((A451-$R$2)/$R$4))+$R$6</f>
        <v>-5.1403660301088889</v>
      </c>
      <c r="H451" s="4">
        <f t="shared" si="28"/>
        <v>-1.1927874582632052</v>
      </c>
      <c r="I451" s="4">
        <f t="shared" ref="I451:I514" si="31">H451^2</f>
        <v>1.4227419205899976</v>
      </c>
    </row>
    <row r="452" spans="1:9">
      <c r="A452" s="1">
        <v>41090</v>
      </c>
      <c r="B452">
        <v>10.257</v>
      </c>
      <c r="C452">
        <f>B452-PIOMAS.monthly.Current.v2.1.csv!$H$48</f>
        <v>-6.1008965116279139</v>
      </c>
      <c r="E452" s="11">
        <f t="shared" si="29"/>
        <v>-4.8267999999999951</v>
      </c>
      <c r="G452" s="4">
        <f t="shared" si="30"/>
        <v>-5.1583197304395796</v>
      </c>
      <c r="H452" s="4">
        <f t="shared" si="28"/>
        <v>-0.94257678118833432</v>
      </c>
      <c r="I452" s="4">
        <f t="shared" si="31"/>
        <v>0.88845098843536108</v>
      </c>
    </row>
    <row r="453" spans="1:9">
      <c r="A453" s="1">
        <v>41121</v>
      </c>
      <c r="B453">
        <v>5.9406699999999999</v>
      </c>
      <c r="C453">
        <f>B453-PIOMAS.monthly.Current.v2.1.csv!$I$48</f>
        <v>-5.7352697674418573</v>
      </c>
      <c r="E453" s="11">
        <f t="shared" si="29"/>
        <v>-4.8522199999999991</v>
      </c>
      <c r="G453" s="4">
        <f t="shared" si="30"/>
        <v>-5.1767085412745324</v>
      </c>
      <c r="H453" s="4">
        <f t="shared" si="28"/>
        <v>-0.55856122616732495</v>
      </c>
      <c r="I453" s="4">
        <f t="shared" si="31"/>
        <v>0.31199064337754556</v>
      </c>
    </row>
    <row r="454" spans="1:9">
      <c r="A454" s="1">
        <v>41152</v>
      </c>
      <c r="B454">
        <v>4.5297700000000001</v>
      </c>
      <c r="C454">
        <f>B454-PIOMAS.monthly.Current.v2.1.csv!$J$48</f>
        <v>-5.8737074418604633</v>
      </c>
      <c r="E454" s="11">
        <f t="shared" si="29"/>
        <v>-4.877639999999996</v>
      </c>
      <c r="G454" s="4">
        <f t="shared" si="30"/>
        <v>-5.1949307427030282</v>
      </c>
      <c r="H454" s="4">
        <f t="shared" si="28"/>
        <v>-0.6787766991574351</v>
      </c>
      <c r="I454" s="4">
        <f t="shared" si="31"/>
        <v>0.46073780731906316</v>
      </c>
    </row>
    <row r="455" spans="1:9">
      <c r="A455" s="1">
        <v>41182</v>
      </c>
      <c r="B455">
        <v>5.5108800000000002</v>
      </c>
      <c r="C455">
        <f>B455-PIOMAS.monthly.Current.v2.1.csv!$K$48</f>
        <v>-6.0472120930232549</v>
      </c>
      <c r="E455" s="11">
        <f t="shared" si="29"/>
        <v>-4.9022399999999955</v>
      </c>
      <c r="G455" s="4">
        <f t="shared" si="30"/>
        <v>-5.2124059444005981</v>
      </c>
      <c r="H455" s="4">
        <f t="shared" si="28"/>
        <v>-0.83480614862265679</v>
      </c>
      <c r="I455" s="4">
        <f t="shared" si="31"/>
        <v>0.69690130577819331</v>
      </c>
    </row>
    <row r="456" spans="1:9">
      <c r="A456" s="1">
        <v>41213</v>
      </c>
      <c r="B456">
        <v>7.8341700000000003</v>
      </c>
      <c r="C456">
        <f>B456-PIOMAS.monthly.Current.v2.1.csv!$L$48</f>
        <v>-6.5230311627906978</v>
      </c>
      <c r="E456" s="11">
        <f t="shared" si="29"/>
        <v>-4.9276599999999995</v>
      </c>
      <c r="G456" s="4">
        <f t="shared" si="30"/>
        <v>-5.2302985941589526</v>
      </c>
      <c r="H456" s="4">
        <f t="shared" si="28"/>
        <v>-1.2927325686317452</v>
      </c>
      <c r="I456" s="4">
        <f t="shared" si="31"/>
        <v>1.6711574940012299</v>
      </c>
    </row>
    <row r="457" spans="1:9">
      <c r="A457" s="1">
        <v>41243</v>
      </c>
      <c r="B457">
        <v>11.2057</v>
      </c>
      <c r="C457">
        <f>B457-PIOMAS.monthly.Current.v2.1.csv!$M$48</f>
        <v>-6.4622604651162838</v>
      </c>
      <c r="E457" s="11">
        <f t="shared" si="29"/>
        <v>-4.952259999999999</v>
      </c>
      <c r="G457" s="4">
        <f t="shared" si="30"/>
        <v>-5.2474537909689642</v>
      </c>
      <c r="H457" s="4">
        <f t="shared" si="28"/>
        <v>-1.2148066741473196</v>
      </c>
      <c r="I457" s="4">
        <f t="shared" si="31"/>
        <v>1.4757552555528719</v>
      </c>
    </row>
    <row r="458" spans="1:9">
      <c r="A458" s="1">
        <v>41274</v>
      </c>
      <c r="B458">
        <v>14.641500000000001</v>
      </c>
      <c r="C458">
        <f>B458-PIOMAS.monthly.Current.v2.1.csv!$B$48</f>
        <v>-6.667576744186043</v>
      </c>
      <c r="E458" s="11">
        <f t="shared" si="29"/>
        <v>-4.9776799999999959</v>
      </c>
      <c r="G458" s="4">
        <f t="shared" si="30"/>
        <v>-5.2650146593214089</v>
      </c>
      <c r="H458" s="4">
        <f t="shared" si="28"/>
        <v>-1.4025620848646341</v>
      </c>
      <c r="I458" s="4">
        <f t="shared" si="31"/>
        <v>1.9671804018998289</v>
      </c>
    </row>
    <row r="459" spans="1:9">
      <c r="A459" s="1">
        <v>41305</v>
      </c>
      <c r="B459">
        <v>17.365600000000001</v>
      </c>
      <c r="C459">
        <f>B459-PIOMAS.monthly.Current.v2.1.csv!$C$48</f>
        <v>-6.7012162790697616</v>
      </c>
      <c r="E459" s="11">
        <f t="shared" si="29"/>
        <v>-5.0030999999999999</v>
      </c>
      <c r="G459" s="4">
        <f t="shared" si="30"/>
        <v>-5.2824060761854437</v>
      </c>
      <c r="H459" s="4">
        <f t="shared" si="28"/>
        <v>-1.4188102028843179</v>
      </c>
      <c r="I459" s="4">
        <f t="shared" si="31"/>
        <v>2.0130223918086392</v>
      </c>
    </row>
    <row r="460" spans="1:9">
      <c r="A460" s="1">
        <v>41333</v>
      </c>
      <c r="B460">
        <v>19.5763</v>
      </c>
      <c r="C460">
        <f>B460-PIOMAS.monthly.Current.v2.1.csv!$D$48</f>
        <v>-6.5507674418604651</v>
      </c>
      <c r="E460" s="11">
        <f t="shared" si="29"/>
        <v>-5.0260599999999975</v>
      </c>
      <c r="G460" s="4">
        <f t="shared" si="30"/>
        <v>-5.2979683398458803</v>
      </c>
      <c r="H460" s="4">
        <f t="shared" si="28"/>
        <v>-1.2527991020145848</v>
      </c>
      <c r="I460" s="4">
        <f t="shared" si="31"/>
        <v>1.5695055900085499</v>
      </c>
    </row>
    <row r="461" spans="1:9">
      <c r="A461" s="1">
        <v>41364</v>
      </c>
      <c r="B461">
        <v>20.664400000000001</v>
      </c>
      <c r="C461">
        <f>B461-PIOMAS.monthly.Current.v2.1.csv!$E$48</f>
        <v>-6.4781627906976844</v>
      </c>
      <c r="E461" s="11">
        <f t="shared" si="29"/>
        <v>-5.0514800000000015</v>
      </c>
      <c r="G461" s="4">
        <f t="shared" si="30"/>
        <v>-5.3150357104149828</v>
      </c>
      <c r="H461" s="4">
        <f t="shared" si="28"/>
        <v>-1.1631270802827016</v>
      </c>
      <c r="I461" s="4">
        <f t="shared" si="31"/>
        <v>1.3528646048869621</v>
      </c>
    </row>
    <row r="462" spans="1:9">
      <c r="A462" s="1">
        <v>41394</v>
      </c>
      <c r="B462">
        <v>19.834399999999999</v>
      </c>
      <c r="C462">
        <f>B462-PIOMAS.monthly.Current.v2.1.csv!$F$48</f>
        <v>-6.5082604651162868</v>
      </c>
      <c r="E462" s="11">
        <f t="shared" si="29"/>
        <v>-5.076080000000001</v>
      </c>
      <c r="G462" s="4">
        <f t="shared" si="30"/>
        <v>-5.3313896529999054</v>
      </c>
      <c r="H462" s="4">
        <f t="shared" si="28"/>
        <v>-1.1768708121163813</v>
      </c>
      <c r="I462" s="4">
        <f t="shared" si="31"/>
        <v>1.385024908411471</v>
      </c>
    </row>
    <row r="463" spans="1:9">
      <c r="A463" s="1">
        <v>41425</v>
      </c>
      <c r="B463">
        <v>15.399900000000001</v>
      </c>
      <c r="C463">
        <f>B463-PIOMAS.monthly.Current.v2.1.csv!$G$48</f>
        <v>-7.425853488372093</v>
      </c>
      <c r="E463" s="11">
        <f t="shared" si="29"/>
        <v>-5.1014999999999979</v>
      </c>
      <c r="G463" s="4">
        <f t="shared" si="30"/>
        <v>-5.3481199010788831</v>
      </c>
      <c r="H463" s="4">
        <f t="shared" si="28"/>
        <v>-2.0777335872932099</v>
      </c>
      <c r="I463" s="4">
        <f t="shared" si="31"/>
        <v>4.316976859766311</v>
      </c>
    </row>
    <row r="464" spans="1:9">
      <c r="A464" s="1">
        <v>41455</v>
      </c>
      <c r="B464">
        <v>9.1411599999999993</v>
      </c>
      <c r="C464">
        <f>B464-PIOMAS.monthly.Current.v2.1.csv!$H$48</f>
        <v>-7.2167365116279143</v>
      </c>
      <c r="E464" s="11">
        <f t="shared" si="29"/>
        <v>-5.1260999999999974</v>
      </c>
      <c r="G464" s="4">
        <f t="shared" si="30"/>
        <v>-5.3641465821539711</v>
      </c>
      <c r="H464" s="4">
        <f t="shared" si="28"/>
        <v>-1.8525899294739432</v>
      </c>
      <c r="I464" s="4">
        <f t="shared" si="31"/>
        <v>3.4320894467882699</v>
      </c>
    </row>
    <row r="465" spans="1:9">
      <c r="A465" s="1">
        <v>41486</v>
      </c>
      <c r="B465">
        <v>5.4498100000000003</v>
      </c>
      <c r="C465">
        <f>B465-PIOMAS.monthly.Current.v2.1.csv!$I$48</f>
        <v>-6.226129767441857</v>
      </c>
      <c r="E465" s="11">
        <f t="shared" si="29"/>
        <v>-5.1515200000000014</v>
      </c>
      <c r="G465" s="4">
        <f t="shared" si="30"/>
        <v>-5.3805376228625468</v>
      </c>
      <c r="H465" s="4">
        <f t="shared" si="28"/>
        <v>-0.8455921445793102</v>
      </c>
      <c r="I465" s="4">
        <f t="shared" si="31"/>
        <v>0.71502607497423709</v>
      </c>
    </row>
    <row r="466" spans="1:9">
      <c r="A466" s="1">
        <v>41517</v>
      </c>
      <c r="B466">
        <v>4.6794700000000002</v>
      </c>
      <c r="C466">
        <f>B466-PIOMAS.monthly.Current.v2.1.csv!$J$48</f>
        <v>-5.7240074418604632</v>
      </c>
      <c r="E466" s="11">
        <f t="shared" si="29"/>
        <v>-5.1769399999999983</v>
      </c>
      <c r="G466" s="4">
        <f t="shared" si="30"/>
        <v>-5.3967554940421376</v>
      </c>
      <c r="H466" s="4">
        <f t="shared" si="28"/>
        <v>-0.32725194781832556</v>
      </c>
      <c r="I466" s="4">
        <f t="shared" si="31"/>
        <v>0.10709383735088808</v>
      </c>
    </row>
    <row r="467" spans="1:9">
      <c r="A467" s="1">
        <v>41547</v>
      </c>
      <c r="B467">
        <v>6.1077500000000002</v>
      </c>
      <c r="C467">
        <f>B467-PIOMAS.monthly.Current.v2.1.csv!$K$48</f>
        <v>-5.4503420930232549</v>
      </c>
      <c r="E467" s="11">
        <f t="shared" si="29"/>
        <v>-5.2015399999999978</v>
      </c>
      <c r="G467" s="4">
        <f t="shared" si="30"/>
        <v>-5.4122848359532654</v>
      </c>
      <c r="H467" s="4">
        <f t="shared" si="28"/>
        <v>-3.8057257069989525E-2</v>
      </c>
      <c r="I467" s="4">
        <f t="shared" si="31"/>
        <v>1.4483548156912678E-3</v>
      </c>
    </row>
    <row r="468" spans="1:9">
      <c r="A468" s="1">
        <v>41578</v>
      </c>
      <c r="B468">
        <v>9.1786300000000001</v>
      </c>
      <c r="C468">
        <f>B468-PIOMAS.monthly.Current.v2.1.csv!$L$48</f>
        <v>-5.1785711627906981</v>
      </c>
      <c r="E468" s="11">
        <f t="shared" si="29"/>
        <v>-5.2269600000000018</v>
      </c>
      <c r="G468" s="4">
        <f t="shared" si="30"/>
        <v>-5.4281604353874098</v>
      </c>
      <c r="H468" s="4">
        <f t="shared" si="28"/>
        <v>0.24958927259671171</v>
      </c>
      <c r="I468" s="4">
        <f t="shared" si="31"/>
        <v>6.2294804995355668E-2</v>
      </c>
    </row>
    <row r="469" spans="1:9">
      <c r="A469" s="1">
        <v>41608</v>
      </c>
      <c r="B469">
        <v>12.638</v>
      </c>
      <c r="C469">
        <f>B469-PIOMAS.monthly.Current.v2.1.csv!$M$48</f>
        <v>-5.0299604651162841</v>
      </c>
      <c r="E469" s="11">
        <f t="shared" si="29"/>
        <v>-5.2515600000000013</v>
      </c>
      <c r="G469" s="4">
        <f t="shared" si="30"/>
        <v>-5.4433575840953941</v>
      </c>
      <c r="H469" s="4">
        <f t="shared" si="28"/>
        <v>0.41339711897910991</v>
      </c>
      <c r="I469" s="4">
        <f t="shared" si="31"/>
        <v>0.17089717798022835</v>
      </c>
    </row>
    <row r="470" spans="1:9">
      <c r="A470" s="1">
        <v>41639</v>
      </c>
      <c r="B470">
        <v>16.022400000000001</v>
      </c>
      <c r="C470">
        <f>B470-PIOMAS.monthly.Current.v2.1.csv!$B$48</f>
        <v>-5.2866767441860425</v>
      </c>
      <c r="E470" s="11">
        <f t="shared" si="29"/>
        <v>-5.2769799999999982</v>
      </c>
      <c r="G470" s="4">
        <f t="shared" si="30"/>
        <v>-5.458888933407918</v>
      </c>
      <c r="H470" s="4">
        <f t="shared" si="28"/>
        <v>0.17221218922187553</v>
      </c>
      <c r="I470" s="4">
        <f t="shared" si="31"/>
        <v>2.9657038116591063E-2</v>
      </c>
    </row>
    <row r="471" spans="1:9">
      <c r="A471" s="1">
        <v>41670</v>
      </c>
      <c r="B471">
        <v>18.639199999999999</v>
      </c>
      <c r="C471">
        <f>B471-PIOMAS.monthly.Current.v2.1.csv!$C$48</f>
        <v>-5.4276162790697633</v>
      </c>
      <c r="E471" s="11">
        <f t="shared" si="29"/>
        <v>-5.3023999999999951</v>
      </c>
      <c r="G471" s="4">
        <f t="shared" si="30"/>
        <v>-5.474244591499299</v>
      </c>
      <c r="H471" s="4">
        <f t="shared" si="28"/>
        <v>4.662831242953569E-2</v>
      </c>
      <c r="I471" s="4">
        <f t="shared" si="31"/>
        <v>2.1741995200263925E-3</v>
      </c>
    </row>
    <row r="472" spans="1:9">
      <c r="A472" s="1">
        <v>41698</v>
      </c>
      <c r="B472">
        <v>20.844100000000001</v>
      </c>
      <c r="C472">
        <f>B472-PIOMAS.monthly.Current.v2.1.csv!$D$48</f>
        <v>-5.282967441860464</v>
      </c>
      <c r="E472" s="11">
        <f t="shared" si="29"/>
        <v>-5.3253599999999999</v>
      </c>
      <c r="G472" s="4">
        <f t="shared" si="30"/>
        <v>-5.4879627966121438</v>
      </c>
      <c r="H472" s="4">
        <f t="shared" si="28"/>
        <v>0.20499535475167985</v>
      </c>
      <c r="I472" s="4">
        <f t="shared" si="31"/>
        <v>4.2023095469767069E-2</v>
      </c>
    </row>
    <row r="473" spans="1:9">
      <c r="A473" s="1">
        <v>41729</v>
      </c>
      <c r="B473">
        <v>22.244800000000001</v>
      </c>
      <c r="C473">
        <f>B473-PIOMAS.monthly.Current.v2.1.csv!$E$48</f>
        <v>-4.8977627906976835</v>
      </c>
      <c r="E473" s="11">
        <f t="shared" si="29"/>
        <v>-5.3507799999999968</v>
      </c>
      <c r="G473" s="4">
        <f t="shared" si="30"/>
        <v>-5.5029827139680165</v>
      </c>
      <c r="H473" s="4">
        <f t="shared" si="28"/>
        <v>0.60521992327033303</v>
      </c>
      <c r="I473" s="4">
        <f t="shared" si="31"/>
        <v>0.36629115552334779</v>
      </c>
    </row>
    <row r="474" spans="1:9">
      <c r="A474" s="1">
        <v>41759</v>
      </c>
      <c r="B474">
        <v>21.429400000000001</v>
      </c>
      <c r="C474">
        <f>B474-PIOMAS.monthly.Current.v2.1.csv!$F$48</f>
        <v>-4.9132604651162843</v>
      </c>
      <c r="E474" s="11">
        <f t="shared" si="29"/>
        <v>-5.3753799999999963</v>
      </c>
      <c r="G474" s="4">
        <f t="shared" si="30"/>
        <v>-5.5173494901192335</v>
      </c>
      <c r="H474" s="4">
        <f t="shared" si="28"/>
        <v>0.60408902500294914</v>
      </c>
      <c r="I474" s="4">
        <f t="shared" si="31"/>
        <v>0.36492355012901373</v>
      </c>
    </row>
    <row r="475" spans="1:9">
      <c r="A475" s="1">
        <v>41790</v>
      </c>
      <c r="B475">
        <v>17.206099999999999</v>
      </c>
      <c r="C475">
        <f>B475-PIOMAS.monthly.Current.v2.1.csv!$G$48</f>
        <v>-5.6196534883720943</v>
      </c>
      <c r="E475" s="11">
        <f t="shared" si="29"/>
        <v>-5.4008000000000003</v>
      </c>
      <c r="G475" s="4">
        <f t="shared" si="30"/>
        <v>-5.532020445104374</v>
      </c>
      <c r="H475" s="4">
        <f t="shared" si="28"/>
        <v>-8.7633043267720367E-2</v>
      </c>
      <c r="I475" s="4">
        <f t="shared" si="31"/>
        <v>7.6795502723621496E-3</v>
      </c>
    </row>
    <row r="476" spans="1:9">
      <c r="A476" s="1">
        <v>41820</v>
      </c>
      <c r="B476">
        <v>10.2951</v>
      </c>
      <c r="C476">
        <f>B476-PIOMAS.monthly.Current.v2.1.csv!$H$48</f>
        <v>-6.0627965116279139</v>
      </c>
      <c r="E476" s="11">
        <f t="shared" si="29"/>
        <v>-5.4253999999999998</v>
      </c>
      <c r="G476" s="4">
        <f t="shared" si="30"/>
        <v>-5.5460486257920634</v>
      </c>
      <c r="H476" s="4">
        <f t="shared" si="28"/>
        <v>-0.51674788583585052</v>
      </c>
      <c r="I476" s="4">
        <f t="shared" si="31"/>
        <v>0.2670283775158212</v>
      </c>
    </row>
    <row r="477" spans="1:9">
      <c r="A477" s="1">
        <v>41851</v>
      </c>
      <c r="B477">
        <v>6.2031499999999999</v>
      </c>
      <c r="C477">
        <f>B477-PIOMAS.monthly.Current.v2.1.csv!$I$48</f>
        <v>-5.4727897674418573</v>
      </c>
      <c r="E477" s="11">
        <f t="shared" si="29"/>
        <v>-5.4508199999999967</v>
      </c>
      <c r="G477" s="4">
        <f t="shared" si="30"/>
        <v>-5.5603687901499761</v>
      </c>
      <c r="H477" s="4">
        <f t="shared" si="28"/>
        <v>8.7579022708118792E-2</v>
      </c>
      <c r="I477" s="4">
        <f t="shared" si="31"/>
        <v>7.6700852185091874E-3</v>
      </c>
    </row>
    <row r="478" spans="1:9">
      <c r="A478" s="1">
        <v>41882</v>
      </c>
      <c r="B478">
        <v>5.0813100000000002</v>
      </c>
      <c r="C478">
        <f>B478-PIOMAS.monthly.Current.v2.1.csv!$J$48</f>
        <v>-5.3221674418604632</v>
      </c>
      <c r="E478" s="11">
        <f t="shared" si="29"/>
        <v>-5.4762400000000007</v>
      </c>
      <c r="G478" s="4">
        <f t="shared" si="30"/>
        <v>-5.5745099972155412</v>
      </c>
      <c r="H478" s="4">
        <f t="shared" si="28"/>
        <v>0.25234255535507799</v>
      </c>
      <c r="I478" s="4">
        <f t="shared" si="31"/>
        <v>6.3676765243130595E-2</v>
      </c>
    </row>
    <row r="479" spans="1:9">
      <c r="A479" s="1">
        <v>41912</v>
      </c>
      <c r="B479">
        <v>5.7758700000000003</v>
      </c>
      <c r="C479">
        <f>B479-PIOMAS.monthly.Current.v2.1.csv!$K$48</f>
        <v>-5.7822220930232548</v>
      </c>
      <c r="E479" s="11">
        <f t="shared" si="29"/>
        <v>-5.5008400000000002</v>
      </c>
      <c r="G479" s="4">
        <f t="shared" si="30"/>
        <v>-5.5880242164073266</v>
      </c>
      <c r="H479" s="4">
        <f t="shared" si="28"/>
        <v>-0.19419787661592824</v>
      </c>
      <c r="I479" s="4">
        <f t="shared" si="31"/>
        <v>3.7712815282135291E-2</v>
      </c>
    </row>
    <row r="480" spans="1:9">
      <c r="A480" s="1">
        <v>41943</v>
      </c>
      <c r="B480">
        <v>9.4255700000000004</v>
      </c>
      <c r="C480">
        <f>B480-PIOMAS.monthly.Current.v2.1.csv!$L$48</f>
        <v>-4.9316311627906977</v>
      </c>
      <c r="E480" s="11">
        <f t="shared" si="29"/>
        <v>-5.5262599999999971</v>
      </c>
      <c r="G480" s="4">
        <f t="shared" si="30"/>
        <v>-5.6018119582296997</v>
      </c>
      <c r="H480" s="4">
        <f t="shared" ref="H480:H518" si="32">C480-G480</f>
        <v>0.670180795439002</v>
      </c>
      <c r="I480" s="4">
        <f t="shared" si="31"/>
        <v>0.44914229857525345</v>
      </c>
    </row>
    <row r="481" spans="1:9">
      <c r="A481" s="1">
        <v>41973</v>
      </c>
      <c r="B481">
        <v>13.172000000000001</v>
      </c>
      <c r="C481">
        <f>B481-PIOMAS.monthly.Current.v2.1.csv!$M$48</f>
        <v>-4.4959604651162834</v>
      </c>
      <c r="E481" s="11">
        <f t="shared" si="29"/>
        <v>-5.5508599999999966</v>
      </c>
      <c r="G481" s="4">
        <f t="shared" si="30"/>
        <v>-5.6149832775286805</v>
      </c>
      <c r="H481" s="4">
        <f t="shared" si="32"/>
        <v>1.1190228124123971</v>
      </c>
      <c r="I481" s="4">
        <f t="shared" si="31"/>
        <v>1.2522120546993509</v>
      </c>
    </row>
    <row r="482" spans="1:9">
      <c r="A482" s="1">
        <v>42004</v>
      </c>
      <c r="B482">
        <v>16.912400000000002</v>
      </c>
      <c r="C482">
        <f>B482-PIOMAS.monthly.Current.v2.1.csv!$B$48</f>
        <v>-4.3966767441860419</v>
      </c>
      <c r="E482" s="11">
        <f t="shared" si="29"/>
        <v>-5.5762800000000006</v>
      </c>
      <c r="G482" s="4">
        <f t="shared" si="30"/>
        <v>-5.62841583591511</v>
      </c>
      <c r="H482" s="4">
        <f t="shared" si="32"/>
        <v>1.231739091729068</v>
      </c>
      <c r="I482" s="4">
        <f t="shared" si="31"/>
        <v>1.5171811900935495</v>
      </c>
    </row>
    <row r="483" spans="1:9">
      <c r="A483" s="1">
        <v>42035</v>
      </c>
      <c r="B483">
        <v>19.780799999999999</v>
      </c>
      <c r="C483">
        <f>B483-PIOMAS.monthly.Current.v2.1.csv!$C$48</f>
        <v>-4.2860162790697629</v>
      </c>
      <c r="E483" s="11">
        <f t="shared" si="29"/>
        <v>-5.6016999999999975</v>
      </c>
      <c r="G483" s="4">
        <f t="shared" si="30"/>
        <v>-5.6416672469539044</v>
      </c>
      <c r="H483" s="4">
        <f t="shared" si="32"/>
        <v>1.3556509678841415</v>
      </c>
      <c r="I483" s="4">
        <f t="shared" si="31"/>
        <v>1.8377895467252097</v>
      </c>
    </row>
    <row r="484" spans="1:9">
      <c r="A484" s="1">
        <v>42063</v>
      </c>
      <c r="B484">
        <v>21.7864</v>
      </c>
      <c r="C484">
        <f>B484-PIOMAS.monthly.Current.v2.1.csv!$D$48</f>
        <v>-4.3406674418604645</v>
      </c>
      <c r="E484" s="11">
        <f t="shared" si="29"/>
        <v>-5.6246599999999951</v>
      </c>
      <c r="G484" s="4">
        <f t="shared" si="30"/>
        <v>-5.6534802084975571</v>
      </c>
      <c r="H484" s="4">
        <f t="shared" si="32"/>
        <v>1.3128127666370926</v>
      </c>
      <c r="I484" s="4">
        <f t="shared" si="31"/>
        <v>1.7234773602453373</v>
      </c>
    </row>
    <row r="485" spans="1:9">
      <c r="A485" s="1">
        <v>42094</v>
      </c>
      <c r="B485">
        <v>22.372800000000002</v>
      </c>
      <c r="C485">
        <f>B485-PIOMAS.monthly.Current.v2.1.csv!$E$48</f>
        <v>-4.7697627906976834</v>
      </c>
      <c r="E485" s="11">
        <f t="shared" si="29"/>
        <v>-5.6500799999999991</v>
      </c>
      <c r="G485" s="4">
        <f t="shared" si="30"/>
        <v>-5.6663856818086584</v>
      </c>
      <c r="H485" s="4">
        <f t="shared" si="32"/>
        <v>0.89662289111097504</v>
      </c>
      <c r="I485" s="4">
        <f t="shared" si="31"/>
        <v>0.80393260886420337</v>
      </c>
    </row>
    <row r="486" spans="1:9">
      <c r="A486" s="1">
        <v>42124</v>
      </c>
      <c r="B486">
        <v>21.004300000000001</v>
      </c>
      <c r="C486">
        <f>B486-PIOMAS.monthly.Current.v2.1.csv!$F$48</f>
        <v>-5.3383604651162848</v>
      </c>
      <c r="E486" s="11">
        <f t="shared" si="29"/>
        <v>-5.6746799999999986</v>
      </c>
      <c r="G486" s="4">
        <f t="shared" si="30"/>
        <v>-5.678701213791375</v>
      </c>
      <c r="H486" s="4">
        <f t="shared" si="32"/>
        <v>0.34034074867509023</v>
      </c>
      <c r="I486" s="4">
        <f t="shared" si="31"/>
        <v>0.11583182520872093</v>
      </c>
    </row>
    <row r="487" spans="1:9">
      <c r="A487" s="1">
        <v>42155</v>
      </c>
      <c r="B487">
        <v>15.904999999999999</v>
      </c>
      <c r="C487">
        <f>B487-PIOMAS.monthly.Current.v2.1.csv!$G$48</f>
        <v>-6.9207534883720943</v>
      </c>
      <c r="E487" s="11">
        <f t="shared" si="29"/>
        <v>-5.7000999999999955</v>
      </c>
      <c r="G487" s="4">
        <f t="shared" si="30"/>
        <v>-5.6912474412697769</v>
      </c>
      <c r="H487" s="4">
        <f t="shared" si="32"/>
        <v>-1.2295060471023174</v>
      </c>
      <c r="I487" s="4">
        <f t="shared" si="31"/>
        <v>1.5116851198611658</v>
      </c>
    </row>
    <row r="488" spans="1:9">
      <c r="A488" s="1">
        <v>42185</v>
      </c>
      <c r="B488">
        <v>8.9032699999999991</v>
      </c>
      <c r="C488">
        <f>B488-PIOMAS.monthly.Current.v2.1.csv!$H$48</f>
        <v>-7.4546265116279145</v>
      </c>
      <c r="E488" s="11">
        <f t="shared" si="29"/>
        <v>-5.724699999999995</v>
      </c>
      <c r="G488" s="4">
        <f t="shared" si="30"/>
        <v>-5.703214554016129</v>
      </c>
      <c r="H488" s="4">
        <f t="shared" si="32"/>
        <v>-1.7514119576117855</v>
      </c>
      <c r="I488" s="4">
        <f t="shared" si="31"/>
        <v>3.0674438452655468</v>
      </c>
    </row>
    <row r="489" spans="1:9">
      <c r="A489" s="1">
        <v>42216</v>
      </c>
      <c r="B489">
        <v>5.0681799999999999</v>
      </c>
      <c r="C489">
        <f>B489-PIOMAS.monthly.Current.v2.1.csv!$I$48</f>
        <v>-6.6077597674418573</v>
      </c>
      <c r="E489" s="11">
        <f t="shared" si="29"/>
        <v>-5.750119999999999</v>
      </c>
      <c r="G489" s="4">
        <f t="shared" si="30"/>
        <v>-5.7153999721833895</v>
      </c>
      <c r="H489" s="4">
        <f t="shared" si="32"/>
        <v>-0.89235979525846787</v>
      </c>
      <c r="I489" s="4">
        <f t="shared" si="31"/>
        <v>0.79630600419373465</v>
      </c>
    </row>
    <row r="490" spans="1:9">
      <c r="A490" s="1">
        <v>42247</v>
      </c>
      <c r="B490">
        <v>4.1883800000000004</v>
      </c>
      <c r="C490">
        <f>B490-PIOMAS.monthly.Current.v2.1.csv!$J$48</f>
        <v>-6.215097441860463</v>
      </c>
      <c r="E490" s="11">
        <f t="shared" si="29"/>
        <v>-5.7755399999999959</v>
      </c>
      <c r="G490" s="4">
        <f t="shared" si="30"/>
        <v>-5.7274014434682936</v>
      </c>
      <c r="H490" s="4">
        <f t="shared" si="32"/>
        <v>-0.48769599839216937</v>
      </c>
      <c r="I490" s="4">
        <f t="shared" si="31"/>
        <v>0.23784738684773488</v>
      </c>
    </row>
    <row r="491" spans="1:9">
      <c r="A491" s="1">
        <v>42277</v>
      </c>
      <c r="B491">
        <v>5.3069499999999996</v>
      </c>
      <c r="C491">
        <f>B491-PIOMAS.monthly.Current.v2.1.csv!$K$48</f>
        <v>-6.2511420930232555</v>
      </c>
      <c r="E491" s="11">
        <f t="shared" si="29"/>
        <v>-5.8001399999999954</v>
      </c>
      <c r="G491" s="4">
        <f t="shared" si="30"/>
        <v>-5.7388402647235139</v>
      </c>
      <c r="H491" s="4">
        <f t="shared" si="32"/>
        <v>-0.51230182829974158</v>
      </c>
      <c r="I491" s="4">
        <f t="shared" si="31"/>
        <v>0.26245316327925788</v>
      </c>
    </row>
    <row r="492" spans="1:9">
      <c r="A492" s="1">
        <v>42308</v>
      </c>
      <c r="B492">
        <v>8.5378000000000007</v>
      </c>
      <c r="C492">
        <f>B492-PIOMAS.monthly.Current.v2.1.csv!$L$48</f>
        <v>-5.8194011627906974</v>
      </c>
      <c r="E492" s="11">
        <f t="shared" si="29"/>
        <v>-5.8255599999999994</v>
      </c>
      <c r="G492" s="4">
        <f t="shared" si="30"/>
        <v>-5.7504786537695338</v>
      </c>
      <c r="H492" s="4">
        <f t="shared" si="32"/>
        <v>-6.8922509021163592E-2</v>
      </c>
      <c r="I492" s="4">
        <f t="shared" si="31"/>
        <v>4.7503122497723769E-3</v>
      </c>
    </row>
    <row r="493" spans="1:9">
      <c r="A493" s="1">
        <v>42338</v>
      </c>
      <c r="B493">
        <v>12.4251</v>
      </c>
      <c r="C493">
        <f>B493-PIOMAS.monthly.Current.v2.1.csv!$M$48</f>
        <v>-5.2428604651162836</v>
      </c>
      <c r="E493" s="11">
        <f t="shared" si="29"/>
        <v>-5.8501599999999989</v>
      </c>
      <c r="G493" s="4">
        <f t="shared" si="30"/>
        <v>-5.7615653978214727</v>
      </c>
      <c r="H493" s="4">
        <f t="shared" si="32"/>
        <v>0.51870493270518914</v>
      </c>
      <c r="I493" s="4">
        <f t="shared" si="31"/>
        <v>0.26905480721269481</v>
      </c>
    </row>
    <row r="494" spans="1:9">
      <c r="A494" s="1">
        <v>42369</v>
      </c>
      <c r="B494">
        <v>16.3782</v>
      </c>
      <c r="C494">
        <f>B494-PIOMAS.monthly.Current.v2.1.csv!$B$48</f>
        <v>-4.9308767441860439</v>
      </c>
      <c r="E494" s="11">
        <f t="shared" si="29"/>
        <v>-5.8755799999999958</v>
      </c>
      <c r="G494" s="4">
        <f t="shared" si="30"/>
        <v>-5.7728392542826468</v>
      </c>
      <c r="H494" s="4">
        <f t="shared" si="32"/>
        <v>0.84196251009660283</v>
      </c>
      <c r="I494" s="4">
        <f t="shared" si="31"/>
        <v>0.70890086840817201</v>
      </c>
    </row>
    <row r="495" spans="1:9">
      <c r="A495" s="1">
        <v>42400</v>
      </c>
      <c r="B495">
        <v>19.566299999999998</v>
      </c>
      <c r="C495">
        <f>B495-PIOMAS.monthly.Current.v2.1.csv!$C$48</f>
        <v>-4.5005162790697639</v>
      </c>
      <c r="E495" s="11">
        <f t="shared" si="29"/>
        <v>-5.9009999999999998</v>
      </c>
      <c r="G495" s="4">
        <f t="shared" si="30"/>
        <v>-5.78392731521099</v>
      </c>
      <c r="H495" s="4">
        <f t="shared" si="32"/>
        <v>1.2834110361412261</v>
      </c>
      <c r="I495" s="4">
        <f t="shared" si="31"/>
        <v>1.6471438876890956</v>
      </c>
    </row>
    <row r="496" spans="1:9">
      <c r="A496" s="1">
        <v>42429</v>
      </c>
      <c r="B496">
        <v>21.947600000000001</v>
      </c>
      <c r="C496">
        <f>B496-PIOMAS.monthly.Current.v2.1.csv!$D$48</f>
        <v>-4.1794674418604636</v>
      </c>
      <c r="E496" s="11">
        <f t="shared" si="29"/>
        <v>-5.9247799999999948</v>
      </c>
      <c r="G496" s="4">
        <f t="shared" si="30"/>
        <v>-5.7941314991702511</v>
      </c>
      <c r="H496" s="4">
        <f t="shared" si="32"/>
        <v>1.6146640573097875</v>
      </c>
      <c r="I496" s="4">
        <f t="shared" si="31"/>
        <v>2.6071400179681046</v>
      </c>
    </row>
    <row r="497" spans="1:9">
      <c r="A497" s="1">
        <v>42460</v>
      </c>
      <c r="B497">
        <v>22.802099999999999</v>
      </c>
      <c r="C497">
        <f>B497-PIOMAS.monthly.Current.v2.1.csv!$E$48</f>
        <v>-4.3404627906976856</v>
      </c>
      <c r="E497" s="11">
        <f t="shared" si="29"/>
        <v>-5.9501999999999988</v>
      </c>
      <c r="G497" s="4">
        <f t="shared" si="30"/>
        <v>-5.8048589473757062</v>
      </c>
      <c r="H497" s="4">
        <f t="shared" si="32"/>
        <v>1.4643961566780206</v>
      </c>
      <c r="I497" s="4">
        <f t="shared" si="31"/>
        <v>2.1444561036933578</v>
      </c>
    </row>
    <row r="498" spans="1:9">
      <c r="A498" s="1">
        <v>42490</v>
      </c>
      <c r="B498">
        <v>21.4572</v>
      </c>
      <c r="C498">
        <f>B498-PIOMAS.monthly.Current.v2.1.csv!$F$48</f>
        <v>-4.8854604651162852</v>
      </c>
      <c r="E498" s="11">
        <f t="shared" si="29"/>
        <v>-5.9747999999999983</v>
      </c>
      <c r="G498" s="4">
        <f t="shared" si="30"/>
        <v>-5.8150624690526396</v>
      </c>
      <c r="H498" s="4">
        <f t="shared" si="32"/>
        <v>0.92960200393635439</v>
      </c>
      <c r="I498" s="4">
        <f t="shared" si="31"/>
        <v>0.86415988572248581</v>
      </c>
    </row>
    <row r="499" spans="1:9">
      <c r="A499" s="1">
        <v>42521</v>
      </c>
      <c r="B499">
        <v>16.659600000000001</v>
      </c>
      <c r="C499">
        <f>B499-PIOMAS.monthly.Current.v2.1.csv!$G$48</f>
        <v>-6.1661534883720925</v>
      </c>
      <c r="E499" s="11">
        <f t="shared" si="29"/>
        <v>-6.0002199999999952</v>
      </c>
      <c r="G499" s="4">
        <f t="shared" si="30"/>
        <v>-5.8254219687017237</v>
      </c>
      <c r="H499" s="4">
        <f t="shared" si="32"/>
        <v>-0.34073151967036885</v>
      </c>
      <c r="I499" s="4">
        <f t="shared" si="31"/>
        <v>0.11609796849687896</v>
      </c>
    </row>
    <row r="500" spans="1:9">
      <c r="A500" s="1">
        <v>42551</v>
      </c>
      <c r="B500">
        <v>9.2949900000000003</v>
      </c>
      <c r="C500">
        <f>B500-PIOMAS.monthly.Current.v2.1.csv!$H$48</f>
        <v>-7.0629065116279133</v>
      </c>
      <c r="E500" s="11">
        <f t="shared" si="29"/>
        <v>-6.0248200000000018</v>
      </c>
      <c r="G500" s="4">
        <f t="shared" si="30"/>
        <v>-5.8352687808787493</v>
      </c>
      <c r="H500" s="4">
        <f t="shared" si="32"/>
        <v>-1.2276377307491639</v>
      </c>
      <c r="I500" s="4">
        <f t="shared" si="31"/>
        <v>1.5070943979589568</v>
      </c>
    </row>
    <row r="501" spans="1:9">
      <c r="A501" s="1">
        <v>42582</v>
      </c>
      <c r="B501">
        <v>5.3079599999999996</v>
      </c>
      <c r="C501">
        <f>B501-PIOMAS.monthly.Current.v2.1.csv!$I$48</f>
        <v>-6.3679797674418577</v>
      </c>
      <c r="E501" s="11">
        <f t="shared" si="29"/>
        <v>-6.0502399999999987</v>
      </c>
      <c r="G501" s="4">
        <f t="shared" si="30"/>
        <v>-5.8452590409973926</v>
      </c>
      <c r="H501" s="4">
        <f t="shared" si="32"/>
        <v>-0.5227207264444651</v>
      </c>
      <c r="I501" s="4">
        <f t="shared" si="31"/>
        <v>0.27323695785462931</v>
      </c>
    </row>
    <row r="502" spans="1:9">
      <c r="A502" s="1">
        <v>42613</v>
      </c>
      <c r="B502">
        <v>4.1576500000000003</v>
      </c>
      <c r="C502">
        <f>B502-PIOMAS.monthly.Current.v2.1.csv!$J$48</f>
        <v>-6.2458274418604631</v>
      </c>
      <c r="E502" s="11">
        <f t="shared" si="29"/>
        <v>-6.0756599999999956</v>
      </c>
      <c r="G502" s="4">
        <f t="shared" si="30"/>
        <v>-5.8550611747937475</v>
      </c>
      <c r="H502" s="4">
        <f t="shared" si="32"/>
        <v>-0.39076626706671558</v>
      </c>
      <c r="I502" s="4">
        <f t="shared" si="31"/>
        <v>0.15269827547725567</v>
      </c>
    </row>
    <row r="503" spans="1:9">
      <c r="A503" s="1">
        <v>42643</v>
      </c>
      <c r="B503">
        <v>4.95634</v>
      </c>
      <c r="C503">
        <f>B503-PIOMAS.monthly.Current.v2.1.csv!$K$48</f>
        <v>-6.6017520930232552</v>
      </c>
      <c r="E503" s="11">
        <f t="shared" si="29"/>
        <v>-6.1002599999999951</v>
      </c>
      <c r="G503" s="4">
        <f t="shared" si="30"/>
        <v>-5.8643676922180275</v>
      </c>
      <c r="H503" s="4">
        <f t="shared" si="32"/>
        <v>-0.73738440080522771</v>
      </c>
      <c r="I503" s="4">
        <f t="shared" si="31"/>
        <v>0.54373575455088474</v>
      </c>
    </row>
    <row r="504" spans="1:9">
      <c r="A504" s="1">
        <v>42674</v>
      </c>
      <c r="B504">
        <v>7.9347099999999999</v>
      </c>
      <c r="C504">
        <f>B504-PIOMAS.monthly.Current.v2.1.csv!$L$48</f>
        <v>-6.4224911627906982</v>
      </c>
      <c r="E504" s="11">
        <f t="shared" si="29"/>
        <v>-6.1256799999999991</v>
      </c>
      <c r="G504" s="4">
        <f t="shared" si="30"/>
        <v>-5.873798726522522</v>
      </c>
      <c r="H504" s="4">
        <f t="shared" si="32"/>
        <v>-0.54869243626817621</v>
      </c>
      <c r="I504" s="4">
        <f t="shared" si="31"/>
        <v>0.30106338961790663</v>
      </c>
    </row>
    <row r="505" spans="1:9">
      <c r="A505" s="1">
        <v>42704</v>
      </c>
      <c r="B505">
        <v>11.7987</v>
      </c>
      <c r="C505">
        <f>B505-PIOMAS.monthly.Current.v2.1.csv!$M$48</f>
        <v>-5.8692604651162839</v>
      </c>
      <c r="E505" s="11">
        <f t="shared" si="29"/>
        <v>-6.1502799999999986</v>
      </c>
      <c r="G505" s="4">
        <f t="shared" si="30"/>
        <v>-5.8827455410928993</v>
      </c>
      <c r="H505" s="4">
        <f t="shared" si="32"/>
        <v>1.3485075976615413E-2</v>
      </c>
      <c r="I505" s="4">
        <f t="shared" si="31"/>
        <v>1.8184727409509014E-4</v>
      </c>
    </row>
    <row r="506" spans="1:9">
      <c r="A506" s="1">
        <v>42735</v>
      </c>
      <c r="B506">
        <v>15.6684</v>
      </c>
      <c r="C506">
        <f>B506-PIOMAS.monthly.Current.v2.1.csv!$B$48</f>
        <v>-5.6406767441860435</v>
      </c>
      <c r="E506" s="11">
        <f t="shared" si="29"/>
        <v>-6.1756999999999955</v>
      </c>
      <c r="G506" s="4">
        <f t="shared" si="30"/>
        <v>-5.891804300634413</v>
      </c>
      <c r="H506" s="4">
        <f t="shared" si="32"/>
        <v>0.25112755644836948</v>
      </c>
      <c r="I506" s="4">
        <f t="shared" si="31"/>
        <v>6.3065049607729004E-2</v>
      </c>
    </row>
    <row r="507" spans="1:9">
      <c r="A507" s="1">
        <v>42766</v>
      </c>
      <c r="B507">
        <v>19.121099999999998</v>
      </c>
      <c r="C507">
        <f>B507-PIOMAS.monthly.Current.v2.1.csv!$C$48</f>
        <v>-4.9457162790697637</v>
      </c>
      <c r="E507" s="11">
        <f t="shared" si="29"/>
        <v>-6.2011199999999995</v>
      </c>
      <c r="G507" s="4">
        <f t="shared" si="30"/>
        <v>-5.9006734358210542</v>
      </c>
      <c r="H507" s="4">
        <f t="shared" si="32"/>
        <v>0.95495715675129045</v>
      </c>
      <c r="I507" s="4">
        <f t="shared" si="31"/>
        <v>0.91194317123050872</v>
      </c>
    </row>
    <row r="508" spans="1:9">
      <c r="A508" s="1">
        <v>42794</v>
      </c>
      <c r="B508">
        <v>21.622900000000001</v>
      </c>
      <c r="C508">
        <f>B508-PIOMAS.monthly.Current.v2.1.csv!$D$48</f>
        <v>-4.5041674418604636</v>
      </c>
      <c r="E508" s="11">
        <f t="shared" si="29"/>
        <v>-6.2240799999999972</v>
      </c>
      <c r="G508" s="4">
        <f t="shared" si="30"/>
        <v>-5.908521043867295</v>
      </c>
      <c r="H508" s="4">
        <f t="shared" si="32"/>
        <v>1.4043536020068315</v>
      </c>
      <c r="I508" s="4">
        <f t="shared" si="31"/>
        <v>1.9722090394695619</v>
      </c>
    </row>
    <row r="509" spans="1:9">
      <c r="A509" s="1">
        <v>42825</v>
      </c>
      <c r="B509">
        <v>22.460799999999999</v>
      </c>
      <c r="C509">
        <f>B509-PIOMAS.monthly.Current.v2.1.csv!$E$48</f>
        <v>-4.681762790697686</v>
      </c>
      <c r="E509" s="11">
        <f t="shared" si="29"/>
        <v>-6.2495000000000012</v>
      </c>
      <c r="G509" s="4">
        <f t="shared" si="30"/>
        <v>-5.917028497551299</v>
      </c>
      <c r="H509" s="4">
        <f t="shared" si="32"/>
        <v>1.235265706853613</v>
      </c>
      <c r="I509" s="4">
        <f t="shared" si="31"/>
        <v>1.5258813665285562</v>
      </c>
    </row>
    <row r="510" spans="1:9">
      <c r="A510" s="1">
        <v>42855</v>
      </c>
      <c r="B510">
        <v>21.516200000000001</v>
      </c>
      <c r="C510">
        <f>B510-PIOMAS.monthly.Current.v2.1.csv!$F$48</f>
        <v>-4.8264604651162841</v>
      </c>
      <c r="E510" s="11">
        <f t="shared" si="29"/>
        <v>-6.2741000000000007</v>
      </c>
      <c r="G510" s="4">
        <f t="shared" si="30"/>
        <v>-5.9250801993925863</v>
      </c>
      <c r="H510" s="4">
        <f t="shared" si="32"/>
        <v>1.0986197342763022</v>
      </c>
      <c r="I510" s="4">
        <f t="shared" si="31"/>
        <v>1.2069653205413329</v>
      </c>
    </row>
    <row r="511" spans="1:9">
      <c r="A511" s="1">
        <v>42886</v>
      </c>
      <c r="B511">
        <v>16.532</v>
      </c>
      <c r="C511">
        <f>B511-PIOMAS.monthly.Current.v2.1.csv!$G$48</f>
        <v>-6.2937534883720936</v>
      </c>
      <c r="E511" s="11">
        <f t="shared" si="29"/>
        <v>-6.2995199999999976</v>
      </c>
      <c r="G511" s="4">
        <f t="shared" si="30"/>
        <v>-5.9332126688883786</v>
      </c>
      <c r="H511" s="4">
        <f t="shared" si="32"/>
        <v>-0.36054081948371497</v>
      </c>
      <c r="I511" s="4">
        <f t="shared" si="31"/>
        <v>0.12998968251398874</v>
      </c>
    </row>
    <row r="512" spans="1:9">
      <c r="A512" s="1">
        <v>42916</v>
      </c>
      <c r="B512">
        <v>9.6245799999999999</v>
      </c>
      <c r="C512">
        <f>B512-PIOMAS.monthly.Current.v2.1.csv!$H$48</f>
        <v>-6.7333165116279137</v>
      </c>
      <c r="E512" s="11">
        <f t="shared" si="29"/>
        <v>-6.3241199999999971</v>
      </c>
      <c r="G512" s="4">
        <f t="shared" si="30"/>
        <v>-5.9409009867363771</v>
      </c>
      <c r="H512" s="4">
        <f t="shared" si="32"/>
        <v>-0.79241552489153655</v>
      </c>
      <c r="I512" s="4">
        <f t="shared" si="31"/>
        <v>0.62792236408912938</v>
      </c>
    </row>
    <row r="513" spans="1:9">
      <c r="A513" s="1">
        <v>42947</v>
      </c>
      <c r="B513">
        <v>5.57477</v>
      </c>
      <c r="C513">
        <f>B513-PIOMAS.monthly.Current.v2.1.csv!$I$48</f>
        <v>-6.1011697674418572</v>
      </c>
      <c r="E513" s="11">
        <f t="shared" si="29"/>
        <v>-6.3495400000000011</v>
      </c>
      <c r="G513" s="4">
        <f t="shared" si="30"/>
        <v>-5.9486574585966281</v>
      </c>
      <c r="H513" s="4">
        <f t="shared" si="32"/>
        <v>-0.15251230884522915</v>
      </c>
      <c r="I513" s="4">
        <f t="shared" si="31"/>
        <v>2.326000434930256E-2</v>
      </c>
    </row>
    <row r="514" spans="1:9">
      <c r="A514" s="1">
        <v>42978</v>
      </c>
      <c r="B514">
        <v>4.7626299999999997</v>
      </c>
      <c r="C514">
        <f>B514-PIOMAS.monthly.Current.v2.1.csv!$J$48</f>
        <v>-5.6408474418604637</v>
      </c>
      <c r="E514" s="11">
        <f t="shared" si="29"/>
        <v>-6.374959999999998</v>
      </c>
      <c r="G514" s="4">
        <f t="shared" si="30"/>
        <v>-5.9562224763156024</v>
      </c>
      <c r="H514" s="4">
        <f t="shared" si="32"/>
        <v>0.3153750344551387</v>
      </c>
      <c r="I514" s="4">
        <f t="shared" si="31"/>
        <v>9.9461412357579923E-2</v>
      </c>
    </row>
    <row r="515" spans="1:9">
      <c r="A515" s="1">
        <v>43008</v>
      </c>
      <c r="B515">
        <v>6.1357799999999996</v>
      </c>
      <c r="C515">
        <f>B515-PIOMAS.monthly.Current.v2.1.csv!$K$48</f>
        <v>-5.4223120930232556</v>
      </c>
      <c r="E515" s="11">
        <f t="shared" ref="E515:E518" si="33">$M$2*A515+28.867</f>
        <v>-6.3995599999999975</v>
      </c>
      <c r="G515" s="4">
        <f t="shared" ref="G515:G518" si="34">($R$5*COS((A515-$R$2)/$R$4))+$R$6</f>
        <v>-5.9633609419862692</v>
      </c>
      <c r="H515" s="4">
        <f t="shared" si="32"/>
        <v>0.54104884896301364</v>
      </c>
      <c r="I515" s="4">
        <f t="shared" ref="I515:I518" si="35">H515^2</f>
        <v>0.29273385696420196</v>
      </c>
    </row>
    <row r="516" spans="1:9">
      <c r="A516" s="1">
        <v>43039</v>
      </c>
      <c r="B516">
        <v>9.3855799999999991</v>
      </c>
      <c r="C516">
        <f>B516-PIOMAS.monthly.Current.v2.1.csv!$L$48</f>
        <v>-4.971621162790699</v>
      </c>
      <c r="E516" s="11">
        <f t="shared" si="33"/>
        <v>-6.4249800000000015</v>
      </c>
      <c r="G516" s="4">
        <f t="shared" si="34"/>
        <v>-5.9705485222550143</v>
      </c>
      <c r="H516" s="4">
        <f t="shared" si="32"/>
        <v>0.99892735946431532</v>
      </c>
      <c r="I516" s="4">
        <f t="shared" si="35"/>
        <v>0.99785586948634941</v>
      </c>
    </row>
    <row r="517" spans="1:9">
      <c r="A517" s="1">
        <v>43069</v>
      </c>
      <c r="B517">
        <v>13.307700000000001</v>
      </c>
      <c r="C517">
        <f>B517-PIOMAS.monthly.Current.v2.1.csv!$M$48</f>
        <v>-4.3602604651162835</v>
      </c>
      <c r="E517" s="11">
        <f t="shared" si="33"/>
        <v>-6.449580000000001</v>
      </c>
      <c r="G517" s="4">
        <f t="shared" si="34"/>
        <v>-5.9773212867472028</v>
      </c>
      <c r="H517" s="4">
        <f t="shared" si="32"/>
        <v>1.6170608216309192</v>
      </c>
      <c r="I517" s="4">
        <f t="shared" si="35"/>
        <v>2.6148857008536637</v>
      </c>
    </row>
    <row r="518" spans="1:9">
      <c r="A518" s="1">
        <v>43100</v>
      </c>
      <c r="B518">
        <v>16.999500000000001</v>
      </c>
      <c r="C518">
        <f>B518-PIOMAS.monthly.Current.v2.1.csv!$B$48</f>
        <v>-4.3095767441860424</v>
      </c>
      <c r="E518" s="11">
        <f t="shared" si="33"/>
        <v>-6.4749999999999979</v>
      </c>
      <c r="G518" s="4">
        <f t="shared" si="34"/>
        <v>-5.9841305338680391</v>
      </c>
      <c r="H518" s="4">
        <f t="shared" si="32"/>
        <v>1.6745537896819966</v>
      </c>
      <c r="I518" s="4">
        <f t="shared" si="35"/>
        <v>2.8041303945383365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PIOMAS.monthly.Current.v2.1.csv</vt:lpstr>
      <vt:lpstr>Plot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Penner</dc:creator>
  <cp:lastModifiedBy>Bruce Penner</cp:lastModifiedBy>
  <dcterms:created xsi:type="dcterms:W3CDTF">2022-02-23T04:12:19Z</dcterms:created>
  <dcterms:modified xsi:type="dcterms:W3CDTF">2022-03-25T05:57:48Z</dcterms:modified>
</cp:coreProperties>
</file>